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joseandres.camacho\Desktop\JACR\0.2.1 INE-P-COF-UTF-144-2019-PUE lalo tav\92. Resolución\7. Revisión\"/>
    </mc:Choice>
  </mc:AlternateContent>
  <xr:revisionPtr revIDLastSave="0" documentId="13_ncr:1_{80A6196C-B306-460C-BC6A-484F9F7562AC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Relación polizas - cartuchos" sheetId="3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6" i="3" l="1"/>
  <c r="Q36" i="3"/>
  <c r="Q35" i="3"/>
  <c r="Q34" i="3"/>
  <c r="Q33" i="3"/>
  <c r="Q32" i="3"/>
  <c r="Q31" i="3"/>
  <c r="Q30" i="3"/>
  <c r="Q29" i="3"/>
  <c r="Q28" i="3"/>
  <c r="Q27" i="3"/>
  <c r="Q26" i="3"/>
  <c r="Q25" i="3"/>
  <c r="Q24" i="3"/>
  <c r="Q23" i="3"/>
  <c r="Q22" i="3"/>
  <c r="Q21" i="3"/>
  <c r="Q20" i="3"/>
  <c r="Q19" i="3"/>
  <c r="Q18" i="3"/>
  <c r="Q17" i="3"/>
  <c r="Q15" i="3"/>
  <c r="R23" i="3"/>
  <c r="R36" i="3"/>
  <c r="R35" i="3"/>
  <c r="R34" i="3"/>
  <c r="R33" i="3"/>
  <c r="R32" i="3"/>
  <c r="R31" i="3"/>
  <c r="R30" i="3"/>
  <c r="R29" i="3"/>
  <c r="R28" i="3"/>
  <c r="R27" i="3"/>
  <c r="R26" i="3"/>
  <c r="R25" i="3"/>
  <c r="R24" i="3"/>
  <c r="R22" i="3"/>
  <c r="R21" i="3"/>
  <c r="R20" i="3"/>
  <c r="R19" i="3"/>
  <c r="R18" i="3"/>
  <c r="R17" i="3"/>
  <c r="R16" i="3"/>
  <c r="R15" i="3"/>
  <c r="R38" i="3" l="1"/>
  <c r="N151" i="3"/>
  <c r="N176" i="3"/>
  <c r="N256" i="3" l="1"/>
  <c r="N237" i="3" l="1"/>
  <c r="N218" i="3"/>
  <c r="N199" i="3"/>
  <c r="N174" i="3"/>
  <c r="N149" i="3"/>
  <c r="N130" i="3"/>
  <c r="N111" i="3"/>
  <c r="N92" i="3"/>
  <c r="N73" i="3" l="1"/>
  <c r="N54" i="3"/>
  <c r="K54" i="3"/>
  <c r="G54" i="3"/>
  <c r="N33" i="3"/>
  <c r="K33" i="3"/>
  <c r="G33" i="3"/>
  <c r="K256" i="3" l="1"/>
  <c r="G256" i="3"/>
  <c r="K237" i="3"/>
  <c r="G237" i="3"/>
  <c r="K218" i="3"/>
  <c r="G218" i="3"/>
  <c r="K199" i="3"/>
  <c r="G199" i="3"/>
  <c r="K176" i="3"/>
  <c r="G176" i="3"/>
  <c r="K174" i="3"/>
  <c r="G174" i="3"/>
  <c r="K151" i="3"/>
  <c r="G151" i="3"/>
  <c r="K149" i="3"/>
  <c r="G149" i="3"/>
  <c r="K130" i="3"/>
  <c r="G130" i="3"/>
  <c r="K111" i="3"/>
  <c r="G111" i="3"/>
  <c r="K92" i="3"/>
  <c r="G92" i="3"/>
  <c r="K73" i="3"/>
  <c r="G73" i="3"/>
  <c r="K35" i="3"/>
  <c r="G35" i="3"/>
  <c r="K257" i="3" l="1"/>
  <c r="G257" i="3"/>
  <c r="N34" i="3" l="1"/>
  <c r="N35" i="3" s="1"/>
  <c r="N257" i="3" s="1"/>
</calcChain>
</file>

<file path=xl/sharedStrings.xml><?xml version="1.0" encoding="utf-8"?>
<sst xmlns="http://schemas.openxmlformats.org/spreadsheetml/2006/main" count="483" uniqueCount="106">
  <si>
    <t>UNIDAD TÉCNICA DE FISCALIZACIÓN</t>
  </si>
  <si>
    <t>DIRECCIÓN DE RESOLUCIONES Y NORMATIVIDAD</t>
  </si>
  <si>
    <t>EXP. INE/P-COF-UTF/144/2019/PUE</t>
  </si>
  <si>
    <t>ID CONTABILIDAD: 452</t>
  </si>
  <si>
    <t xml:space="preserve">SUJETO OBLIGADO: </t>
  </si>
  <si>
    <t>PARTIDO REVOLUCIONARIO INSTITUCIONAL</t>
  </si>
  <si>
    <t>CÓMITE EJECUTIVO ESTATAL PUEBLA</t>
  </si>
  <si>
    <t>ID</t>
  </si>
  <si>
    <t>Proveedor</t>
  </si>
  <si>
    <t>Referencia Contable Provisión</t>
  </si>
  <si>
    <t>Referencia Contable Pago</t>
  </si>
  <si>
    <t>Concepto</t>
  </si>
  <si>
    <t>Importe Correspondiente a Tóneres y Cartuchos</t>
  </si>
  <si>
    <t>Rubro</t>
  </si>
  <si>
    <t>Factura</t>
  </si>
  <si>
    <t>GASTO SOLVENTADO EN EL DICTAMEN DE 2018 (NO OBJETO DEL PROCEDIMIENTO OFICIOSO)</t>
  </si>
  <si>
    <t>GASTO OBJETO DEL PROCEDIMIENTO OFICIOSO</t>
  </si>
  <si>
    <t>GASTO TOTAL POR CARTUCHO OBJETO DEL PROCEDIMIENTO OFICIOSO</t>
  </si>
  <si>
    <t>Descripción</t>
  </si>
  <si>
    <t>Importe</t>
  </si>
  <si>
    <t>Sistemas Aplicados Tecap S.A. de C.V.</t>
  </si>
  <si>
    <t>PN-DR-12/01-2018</t>
  </si>
  <si>
    <t>PN-EG-8/01-2018</t>
  </si>
  <si>
    <t>Provisión Con Sistemas Aplicados Tecap S.A. de C.V.</t>
  </si>
  <si>
    <t>Materiales Y Suministros</t>
  </si>
  <si>
    <t>HP 49A COLOR NEGRO</t>
  </si>
  <si>
    <t>CARTUCHO CE250 A NEGRO</t>
  </si>
  <si>
    <t>HP 78 A</t>
  </si>
  <si>
    <t>CARTUCHO CE251 A AZUL</t>
  </si>
  <si>
    <t>CARTUCHO CEA410 305 NEGRO</t>
  </si>
  <si>
    <t>CARTUCHO CE253 A MAGENTA</t>
  </si>
  <si>
    <t>CARTUCHO CEA412 305 AMARILLO</t>
  </si>
  <si>
    <t>CARTUCHO CE252 A AMARILLO</t>
  </si>
  <si>
    <t>CARTUCHO CEA413 305 MAGENTA</t>
  </si>
  <si>
    <t>CARTUCHO CC530 A NEGRO</t>
  </si>
  <si>
    <t>CARTUCHO CEA411 305 AZUL</t>
  </si>
  <si>
    <t>CARTUCHO CC531 A AZUL</t>
  </si>
  <si>
    <t>CARTUCHO CC533 A MAGENTA</t>
  </si>
  <si>
    <t>CARTUCHO CC532 A AMARILLO</t>
  </si>
  <si>
    <t>CARTUCHO  203E</t>
  </si>
  <si>
    <t>CARTUCHO CB540A 125 A</t>
  </si>
  <si>
    <t>CARTUCHO CB541A 125 A</t>
  </si>
  <si>
    <t>CARTUCHO CB542A 125 A</t>
  </si>
  <si>
    <t>CARTUCHO CB543A 125 A</t>
  </si>
  <si>
    <t>HP 36 A</t>
  </si>
  <si>
    <t>HP 126 A NEGRO</t>
  </si>
  <si>
    <t>HP 126 A MAGENTA</t>
  </si>
  <si>
    <t>HP 126 A AMARILLO</t>
  </si>
  <si>
    <t>HP 126 A AZUL</t>
  </si>
  <si>
    <t>Subtotal</t>
  </si>
  <si>
    <t>CARTUCHO BROTHER LC3019C XXL CIAN</t>
  </si>
  <si>
    <t>PN-DR-4/02-2018</t>
  </si>
  <si>
    <t>PN-EG-5/02-2018</t>
  </si>
  <si>
    <t>Provisión Con Sistemas Aplicados Tecpa S.A. de C.V. Por La Compra De Papelería</t>
  </si>
  <si>
    <t>Servicios Generales</t>
  </si>
  <si>
    <t>CARTUCHO DE IMPRESIÓN RIBBON, COLOR-YMCRO,750 IMÁGENES,ZXP7,HS</t>
  </si>
  <si>
    <t>CARTUCHO BROTHER LC3019Y XXL AMARILLO</t>
  </si>
  <si>
    <t>CARTUCHO BROTHER LC3019M XXL MAGENTA</t>
  </si>
  <si>
    <t>PN-DR-9/02-2018</t>
  </si>
  <si>
    <t>PN-EG-14/02-2018</t>
  </si>
  <si>
    <t>Provisión Con Sistemas Aplicados Tecap S.A. de C.V. Por La Compra De Cartuchos De 357 Cartuchos De Diferentes Modelos  Colores Negro, Azul, Magenta Y Amarillo</t>
  </si>
  <si>
    <t>CARTUCHO BROTHER LC3019BK XXL NEGRO</t>
  </si>
  <si>
    <t>TOTAL</t>
  </si>
  <si>
    <t>CARTUCHO 203E</t>
  </si>
  <si>
    <t>PN-DR-8/03-2018</t>
  </si>
  <si>
    <t>PN-EG-13/03-2018</t>
  </si>
  <si>
    <t>Provisión Con Sistemas Aplicados Tecap S.A. de C.V. Por La Compra De 480 Cartuchos De Impresión</t>
  </si>
  <si>
    <t>PN-DR-1/05-2018</t>
  </si>
  <si>
    <t>PN-EG-3/05-2018</t>
  </si>
  <si>
    <t>Provisión Con Sistemas Aplicados Tecap S.A. de C.V. Por La Compra De Cartuchos Y Papelería</t>
  </si>
  <si>
    <t>PN-DR-1/06-2018</t>
  </si>
  <si>
    <t>PN-EG-1/06-2018</t>
  </si>
  <si>
    <t>Provisión Con Sistemas Aplicados Tecap S.A. de C.V. Por La Compra De Cartuchos</t>
  </si>
  <si>
    <t>PN-DR-3/06-2018</t>
  </si>
  <si>
    <t>PN-EG-5/06-2018</t>
  </si>
  <si>
    <t>Provisión Con Sistemas Aplicados Tecap S.A. de C.V. Por La Compra De Papelería Y Toners</t>
  </si>
  <si>
    <t>PN-DR-4/07-2018</t>
  </si>
  <si>
    <t>PN-EG-5/07-2018</t>
  </si>
  <si>
    <t>Provisión Con Sistemas Aplicados Tecap S.A. de C.V. Por La Compra De Toners Para Impresión.</t>
  </si>
  <si>
    <t>PN-DR-10/07-2018</t>
  </si>
  <si>
    <t>PN-EG-12/07-2018</t>
  </si>
  <si>
    <t>Provisión Con Sistemas Aplicados Tecap S.A. de C.V. Por La Compra De Papelería Y Cartuchos De Impresión Para Credencialización</t>
  </si>
  <si>
    <t>PN-DR-13/08-2018</t>
  </si>
  <si>
    <t>PN-EG-2/09-2018</t>
  </si>
  <si>
    <t>Provisión Con Sistemas Aplicados Tecap S.A. de C.V. Por La Compra De Papelería Y Cartuchos De Impresión Y Tonners</t>
  </si>
  <si>
    <t>PN-DR-7/09-2018</t>
  </si>
  <si>
    <t>PN-EG-11/09-2018</t>
  </si>
  <si>
    <t>Provisionm Con Sistemas Aplicados Tecap Por La Compra De Cartuchos De Impresión Para Credencialización.</t>
  </si>
  <si>
    <t>Remuneraciones A Dirigentes. Otros Gastos</t>
  </si>
  <si>
    <t>PN-DR-5/10-2018</t>
  </si>
  <si>
    <t>PN-EG-7/10-2018</t>
  </si>
  <si>
    <t>Provisión Con Sistemas Aplicados Tecap S.A. de C.V.  Por La Compra De Cartuchos De Impresión  Y  papelería</t>
  </si>
  <si>
    <t>Corporativo Tecnológico Bytes, S.A. de C.V.</t>
  </si>
  <si>
    <t>PN-DR-2/11-2018</t>
  </si>
  <si>
    <t>PN-EG-3/11-2018</t>
  </si>
  <si>
    <t>Provisión Con Corporativo Tecnológico Bytes S.A. de C.V. Por La Compra De Cartuchos De Impresión</t>
  </si>
  <si>
    <t>PN-DR-8/11-2018</t>
  </si>
  <si>
    <t>PN-EG-12/11-2018</t>
  </si>
  <si>
    <t>PN-DR-5/12-2018</t>
  </si>
  <si>
    <t>PN-EG-12/12-2018</t>
  </si>
  <si>
    <t>Total</t>
  </si>
  <si>
    <t>SUMA TOTAL</t>
  </si>
  <si>
    <t>ANEXO 3 - RELACIÓN CARTUCHOS / POLIZAS CONTABLES</t>
  </si>
  <si>
    <t>Anexo 3</t>
  </si>
  <si>
    <t>Cantidad de articulos adquiridos</t>
  </si>
  <si>
    <t>Cantidad de producto adquirido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</si>
</sst>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b/>
      <sz val="11"/>
      <color rgb="FF000000"/>
      <name val="Arial"/>
      <family val="2"/>
    </font>
    <font>
      <b/>
      <sz val="11"/>
      <color theme="0"/>
      <name val="Arial"/>
      <family val="2"/>
    </font>
    <font>
      <sz val="11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theme="0" tint="-0.14999847407452621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</cellStyleXfs>
  <cellXfs count="197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7" fillId="0" borderId="0" xfId="0" applyFont="1"/>
    <xf numFmtId="0" fontId="5" fillId="2" borderId="0" xfId="0" applyFont="1" applyFill="1"/>
    <xf numFmtId="0" fontId="2" fillId="2" borderId="0" xfId="5" applyFont="1" applyFill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8" fillId="2" borderId="0" xfId="0" applyFont="1" applyFill="1" applyAlignment="1">
      <alignment vertical="center"/>
    </xf>
    <xf numFmtId="0" fontId="7" fillId="2" borderId="0" xfId="0" applyFont="1" applyFill="1"/>
    <xf numFmtId="1" fontId="5" fillId="2" borderId="0" xfId="0" applyNumberFormat="1" applyFont="1" applyFill="1"/>
    <xf numFmtId="0" fontId="2" fillId="2" borderId="0" xfId="6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 wrapText="1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/>
    <xf numFmtId="0" fontId="10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0" fontId="2" fillId="2" borderId="0" xfId="0" applyFont="1" applyFill="1"/>
    <xf numFmtId="0" fontId="5" fillId="0" borderId="1" xfId="0" applyFont="1" applyBorder="1" applyAlignment="1">
      <alignment horizontal="justify" vertical="center" wrapText="1"/>
    </xf>
    <xf numFmtId="4" fontId="5" fillId="0" borderId="1" xfId="0" applyNumberFormat="1" applyFont="1" applyBorder="1" applyAlignment="1">
      <alignment horizontal="right" vertical="center"/>
    </xf>
    <xf numFmtId="4" fontId="6" fillId="0" borderId="1" xfId="0" applyNumberFormat="1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horizontal="right"/>
    </xf>
    <xf numFmtId="44" fontId="5" fillId="2" borderId="0" xfId="0" applyNumberFormat="1" applyFont="1" applyFill="1"/>
    <xf numFmtId="0" fontId="9" fillId="3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164" fontId="5" fillId="2" borderId="0" xfId="0" applyNumberFormat="1" applyFont="1" applyFill="1"/>
    <xf numFmtId="164" fontId="6" fillId="2" borderId="0" xfId="0" applyNumberFormat="1" applyFont="1" applyFill="1"/>
    <xf numFmtId="39" fontId="5" fillId="0" borderId="7" xfId="1" applyNumberFormat="1" applyFont="1" applyFill="1" applyBorder="1" applyAlignment="1">
      <alignment vertical="center"/>
    </xf>
    <xf numFmtId="0" fontId="9" fillId="3" borderId="10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8" fontId="5" fillId="2" borderId="11" xfId="0" applyNumberFormat="1" applyFont="1" applyFill="1" applyBorder="1"/>
    <xf numFmtId="164" fontId="5" fillId="2" borderId="11" xfId="0" applyNumberFormat="1" applyFont="1" applyFill="1" applyBorder="1"/>
    <xf numFmtId="0" fontId="9" fillId="3" borderId="12" xfId="0" applyFont="1" applyFill="1" applyBorder="1" applyAlignment="1">
      <alignment horizontal="center"/>
    </xf>
    <xf numFmtId="164" fontId="6" fillId="2" borderId="13" xfId="0" applyNumberFormat="1" applyFont="1" applyFill="1" applyBorder="1"/>
    <xf numFmtId="0" fontId="9" fillId="3" borderId="6" xfId="0" applyFont="1" applyFill="1" applyBorder="1" applyAlignment="1">
      <alignment horizontal="center" vertical="center"/>
    </xf>
    <xf numFmtId="4" fontId="7" fillId="0" borderId="0" xfId="0" applyNumberFormat="1" applyFont="1" applyAlignment="1">
      <alignment vertical="center"/>
    </xf>
    <xf numFmtId="4" fontId="7" fillId="0" borderId="0" xfId="0" applyNumberFormat="1" applyFont="1" applyAlignment="1">
      <alignment vertical="center" wrapText="1"/>
    </xf>
    <xf numFmtId="4" fontId="2" fillId="0" borderId="0" xfId="0" applyNumberFormat="1" applyFont="1" applyAlignment="1">
      <alignment vertical="center"/>
    </xf>
    <xf numFmtId="43" fontId="7" fillId="0" borderId="0" xfId="2" applyFont="1" applyFill="1" applyBorder="1" applyAlignment="1">
      <alignment vertical="center"/>
    </xf>
    <xf numFmtId="43" fontId="2" fillId="0" borderId="0" xfId="2" applyFont="1" applyFill="1" applyBorder="1" applyAlignment="1">
      <alignment vertical="center"/>
    </xf>
    <xf numFmtId="4" fontId="7" fillId="0" borderId="0" xfId="0" applyNumberFormat="1" applyFont="1" applyAlignment="1">
      <alignment horizontal="right" vertical="center"/>
    </xf>
    <xf numFmtId="4" fontId="2" fillId="0" borderId="0" xfId="0" applyNumberFormat="1" applyFont="1" applyAlignment="1">
      <alignment horizontal="right" vertical="center"/>
    </xf>
    <xf numFmtId="4" fontId="7" fillId="0" borderId="0" xfId="0" applyNumberFormat="1" applyFont="1"/>
    <xf numFmtId="43" fontId="2" fillId="0" borderId="0" xfId="0" applyNumberFormat="1" applyFont="1" applyAlignment="1">
      <alignment vertical="center"/>
    </xf>
    <xf numFmtId="44" fontId="2" fillId="0" borderId="0" xfId="0" applyNumberFormat="1" applyFont="1"/>
    <xf numFmtId="39" fontId="5" fillId="0" borderId="7" xfId="1" applyNumberFormat="1" applyFont="1" applyBorder="1" applyAlignment="1">
      <alignment vertical="center"/>
    </xf>
    <xf numFmtId="39" fontId="5" fillId="0" borderId="7" xfId="1" applyNumberFormat="1" applyFont="1" applyBorder="1" applyAlignment="1">
      <alignment vertical="center" wrapText="1"/>
    </xf>
    <xf numFmtId="39" fontId="5" fillId="0" borderId="7" xfId="1" applyNumberFormat="1" applyFont="1" applyFill="1" applyBorder="1" applyAlignment="1">
      <alignment vertical="center" wrapText="1"/>
    </xf>
    <xf numFmtId="8" fontId="6" fillId="4" borderId="1" xfId="0" applyNumberFormat="1" applyFont="1" applyFill="1" applyBorder="1" applyAlignment="1">
      <alignment horizontal="right" vertical="center"/>
    </xf>
    <xf numFmtId="4" fontId="6" fillId="4" borderId="1" xfId="0" applyNumberFormat="1" applyFont="1" applyFill="1" applyBorder="1" applyAlignment="1">
      <alignment horizontal="right" vertical="center"/>
    </xf>
    <xf numFmtId="0" fontId="5" fillId="4" borderId="1" xfId="0" applyFont="1" applyFill="1" applyBorder="1" applyAlignment="1">
      <alignment horizontal="justify" vertical="center" wrapText="1"/>
    </xf>
    <xf numFmtId="4" fontId="5" fillId="4" borderId="1" xfId="0" applyNumberFormat="1" applyFont="1" applyFill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4" fontId="7" fillId="0" borderId="18" xfId="0" applyNumberFormat="1" applyFont="1" applyBorder="1" applyAlignment="1">
      <alignment vertical="center"/>
    </xf>
    <xf numFmtId="0" fontId="9" fillId="3" borderId="19" xfId="0" applyFont="1" applyFill="1" applyBorder="1" applyAlignment="1">
      <alignment horizontal="center" vertical="center" wrapText="1"/>
    </xf>
    <xf numFmtId="4" fontId="6" fillId="0" borderId="8" xfId="0" applyNumberFormat="1" applyFont="1" applyBorder="1" applyAlignment="1">
      <alignment horizontal="right" vertical="center"/>
    </xf>
    <xf numFmtId="0" fontId="6" fillId="0" borderId="8" xfId="0" applyFont="1" applyBorder="1" applyAlignment="1">
      <alignment horizontal="center" vertical="center"/>
    </xf>
    <xf numFmtId="44" fontId="2" fillId="0" borderId="4" xfId="0" applyNumberFormat="1" applyFont="1" applyBorder="1"/>
    <xf numFmtId="8" fontId="7" fillId="4" borderId="11" xfId="0" applyNumberFormat="1" applyFont="1" applyFill="1" applyBorder="1" applyAlignment="1">
      <alignment vertical="center"/>
    </xf>
    <xf numFmtId="4" fontId="7" fillId="4" borderId="11" xfId="0" applyNumberFormat="1" applyFont="1" applyFill="1" applyBorder="1" applyAlignment="1">
      <alignment vertical="center"/>
    </xf>
    <xf numFmtId="4" fontId="7" fillId="4" borderId="11" xfId="0" applyNumberFormat="1" applyFont="1" applyFill="1" applyBorder="1" applyAlignment="1">
      <alignment vertical="center" wrapText="1"/>
    </xf>
    <xf numFmtId="4" fontId="2" fillId="4" borderId="11" xfId="0" applyNumberFormat="1" applyFont="1" applyFill="1" applyBorder="1" applyAlignment="1">
      <alignment vertical="center" wrapText="1"/>
    </xf>
    <xf numFmtId="4" fontId="7" fillId="0" borderId="11" xfId="0" applyNumberFormat="1" applyFont="1" applyBorder="1" applyAlignment="1">
      <alignment horizontal="right" vertical="center"/>
    </xf>
    <xf numFmtId="4" fontId="2" fillId="0" borderId="11" xfId="0" applyNumberFormat="1" applyFont="1" applyBorder="1" applyAlignment="1">
      <alignment horizontal="right" vertical="center"/>
    </xf>
    <xf numFmtId="4" fontId="2" fillId="4" borderId="11" xfId="0" applyNumberFormat="1" applyFont="1" applyFill="1" applyBorder="1" applyAlignment="1">
      <alignment vertical="center"/>
    </xf>
    <xf numFmtId="4" fontId="7" fillId="0" borderId="11" xfId="0" applyNumberFormat="1" applyFont="1" applyBorder="1" applyAlignment="1">
      <alignment vertical="center"/>
    </xf>
    <xf numFmtId="4" fontId="2" fillId="0" borderId="11" xfId="0" applyNumberFormat="1" applyFont="1" applyBorder="1" applyAlignment="1">
      <alignment vertical="center"/>
    </xf>
    <xf numFmtId="43" fontId="7" fillId="0" borderId="11" xfId="2" applyFont="1" applyFill="1" applyBorder="1" applyAlignment="1">
      <alignment vertical="center"/>
    </xf>
    <xf numFmtId="43" fontId="2" fillId="0" borderId="11" xfId="2" applyFont="1" applyFill="1" applyBorder="1" applyAlignment="1">
      <alignment vertical="center"/>
    </xf>
    <xf numFmtId="4" fontId="7" fillId="4" borderId="11" xfId="0" applyNumberFormat="1" applyFont="1" applyFill="1" applyBorder="1" applyAlignment="1">
      <alignment horizontal="right" vertical="center"/>
    </xf>
    <xf numFmtId="4" fontId="2" fillId="4" borderId="11" xfId="0" applyNumberFormat="1" applyFont="1" applyFill="1" applyBorder="1" applyAlignment="1">
      <alignment horizontal="right" vertical="center"/>
    </xf>
    <xf numFmtId="4" fontId="7" fillId="4" borderId="11" xfId="0" applyNumberFormat="1" applyFont="1" applyFill="1" applyBorder="1"/>
    <xf numFmtId="43" fontId="7" fillId="4" borderId="11" xfId="2" applyFont="1" applyFill="1" applyBorder="1" applyAlignment="1">
      <alignment vertical="center"/>
    </xf>
    <xf numFmtId="0" fontId="9" fillId="3" borderId="23" xfId="0" applyFont="1" applyFill="1" applyBorder="1" applyAlignment="1">
      <alignment horizontal="center" vertical="center" wrapText="1"/>
    </xf>
    <xf numFmtId="4" fontId="6" fillId="4" borderId="23" xfId="0" applyNumberFormat="1" applyFont="1" applyFill="1" applyBorder="1" applyAlignment="1">
      <alignment horizontal="right" vertical="center"/>
    </xf>
    <xf numFmtId="43" fontId="2" fillId="4" borderId="13" xfId="0" applyNumberFormat="1" applyFont="1" applyFill="1" applyBorder="1" applyAlignment="1">
      <alignment vertical="center"/>
    </xf>
    <xf numFmtId="0" fontId="5" fillId="4" borderId="5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4" borderId="25" xfId="0" applyFont="1" applyFill="1" applyBorder="1" applyAlignment="1">
      <alignment horizontal="center" vertical="center"/>
    </xf>
    <xf numFmtId="0" fontId="6" fillId="0" borderId="26" xfId="0" applyFont="1" applyBorder="1"/>
    <xf numFmtId="0" fontId="9" fillId="3" borderId="7" xfId="0" applyFont="1" applyFill="1" applyBorder="1" applyAlignment="1">
      <alignment horizontal="center" vertical="center"/>
    </xf>
    <xf numFmtId="39" fontId="5" fillId="4" borderId="7" xfId="1" applyNumberFormat="1" applyFont="1" applyFill="1" applyBorder="1" applyAlignment="1">
      <alignment vertical="center"/>
    </xf>
    <xf numFmtId="39" fontId="5" fillId="4" borderId="7" xfId="1" applyNumberFormat="1" applyFont="1" applyFill="1" applyBorder="1" applyAlignment="1">
      <alignment vertical="center" wrapText="1"/>
    </xf>
    <xf numFmtId="39" fontId="6" fillId="0" borderId="7" xfId="1" applyNumberFormat="1" applyFont="1" applyFill="1" applyBorder="1" applyAlignment="1">
      <alignment vertical="center"/>
    </xf>
    <xf numFmtId="0" fontId="5" fillId="4" borderId="7" xfId="0" applyFont="1" applyFill="1" applyBorder="1"/>
    <xf numFmtId="0" fontId="5" fillId="0" borderId="7" xfId="0" applyFont="1" applyBorder="1"/>
    <xf numFmtId="0" fontId="5" fillId="0" borderId="7" xfId="0" applyFont="1" applyBorder="1" applyAlignment="1">
      <alignment vertical="center"/>
    </xf>
    <xf numFmtId="44" fontId="6" fillId="0" borderId="19" xfId="0" applyNumberFormat="1" applyFont="1" applyBorder="1" applyAlignment="1">
      <alignment vertical="center"/>
    </xf>
    <xf numFmtId="0" fontId="5" fillId="4" borderId="10" xfId="0" applyFont="1" applyFill="1" applyBorder="1" applyAlignment="1">
      <alignment vertical="center" wrapText="1"/>
    </xf>
    <xf numFmtId="44" fontId="5" fillId="4" borderId="11" xfId="1" applyFont="1" applyFill="1" applyBorder="1" applyAlignment="1">
      <alignment vertical="center"/>
    </xf>
    <xf numFmtId="39" fontId="5" fillId="4" borderId="11" xfId="1" applyNumberFormat="1" applyFont="1" applyFill="1" applyBorder="1" applyAlignment="1">
      <alignment vertical="center"/>
    </xf>
    <xf numFmtId="43" fontId="6" fillId="4" borderId="11" xfId="0" applyNumberFormat="1" applyFont="1" applyFill="1" applyBorder="1" applyAlignment="1">
      <alignment horizontal="right" vertical="center"/>
    </xf>
    <xf numFmtId="0" fontId="5" fillId="2" borderId="10" xfId="0" applyFont="1" applyFill="1" applyBorder="1" applyAlignment="1">
      <alignment vertical="center" wrapText="1"/>
    </xf>
    <xf numFmtId="39" fontId="5" fillId="2" borderId="11" xfId="1" applyNumberFormat="1" applyFont="1" applyFill="1" applyBorder="1" applyAlignment="1">
      <alignment vertical="center"/>
    </xf>
    <xf numFmtId="0" fontId="6" fillId="2" borderId="10" xfId="0" applyFont="1" applyFill="1" applyBorder="1" applyAlignment="1">
      <alignment vertical="center" wrapText="1"/>
    </xf>
    <xf numFmtId="39" fontId="6" fillId="2" borderId="11" xfId="1" applyNumberFormat="1" applyFont="1" applyFill="1" applyBorder="1" applyAlignment="1">
      <alignment vertical="center"/>
    </xf>
    <xf numFmtId="39" fontId="6" fillId="4" borderId="11" xfId="1" applyNumberFormat="1" applyFont="1" applyFill="1" applyBorder="1" applyAlignment="1">
      <alignment vertical="center"/>
    </xf>
    <xf numFmtId="39" fontId="6" fillId="4" borderId="13" xfId="1" applyNumberFormat="1" applyFont="1" applyFill="1" applyBorder="1" applyAlignment="1">
      <alignment vertical="center"/>
    </xf>
    <xf numFmtId="0" fontId="9" fillId="2" borderId="29" xfId="0" applyFont="1" applyFill="1" applyBorder="1" applyAlignment="1">
      <alignment horizontal="center"/>
    </xf>
    <xf numFmtId="44" fontId="6" fillId="2" borderId="30" xfId="0" applyNumberFormat="1" applyFont="1" applyFill="1" applyBorder="1"/>
    <xf numFmtId="39" fontId="5" fillId="2" borderId="0" xfId="0" applyNumberFormat="1" applyFont="1" applyFill="1"/>
    <xf numFmtId="1" fontId="5" fillId="2" borderId="0" xfId="0" applyNumberFormat="1" applyFont="1" applyFill="1" applyAlignment="1">
      <alignment horizontal="center"/>
    </xf>
    <xf numFmtId="1" fontId="9" fillId="3" borderId="5" xfId="0" applyNumberFormat="1" applyFont="1" applyFill="1" applyBorder="1" applyAlignment="1">
      <alignment horizontal="center" vertical="center" wrapText="1"/>
    </xf>
    <xf numFmtId="1" fontId="9" fillId="3" borderId="34" xfId="0" applyNumberFormat="1" applyFont="1" applyFill="1" applyBorder="1" applyAlignment="1">
      <alignment horizontal="center" vertical="center" wrapText="1"/>
    </xf>
    <xf numFmtId="1" fontId="5" fillId="0" borderId="6" xfId="1" applyNumberFormat="1" applyFont="1" applyBorder="1" applyAlignment="1">
      <alignment horizontal="center" vertical="center"/>
    </xf>
    <xf numFmtId="1" fontId="5" fillId="0" borderId="6" xfId="1" applyNumberFormat="1" applyFont="1" applyFill="1" applyBorder="1" applyAlignment="1">
      <alignment horizontal="center" vertical="center"/>
    </xf>
    <xf numFmtId="1" fontId="5" fillId="2" borderId="0" xfId="0" applyNumberFormat="1" applyFont="1" applyFill="1" applyAlignment="1">
      <alignment horizontal="center" vertical="center"/>
    </xf>
    <xf numFmtId="1" fontId="9" fillId="3" borderId="18" xfId="0" applyNumberFormat="1" applyFont="1" applyFill="1" applyBorder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" fontId="8" fillId="2" borderId="0" xfId="0" applyNumberFormat="1" applyFont="1" applyFill="1" applyAlignment="1">
      <alignment horizontal="center" vertical="center"/>
    </xf>
    <xf numFmtId="1" fontId="5" fillId="2" borderId="11" xfId="0" applyNumberFormat="1" applyFont="1" applyFill="1" applyBorder="1" applyAlignment="1">
      <alignment horizontal="center" vertical="center"/>
    </xf>
    <xf numFmtId="1" fontId="6" fillId="2" borderId="0" xfId="0" applyNumberFormat="1" applyFont="1" applyFill="1" applyAlignment="1">
      <alignment horizontal="center" vertical="center"/>
    </xf>
    <xf numFmtId="3" fontId="5" fillId="0" borderId="11" xfId="0" applyNumberFormat="1" applyFont="1" applyFill="1" applyBorder="1" applyAlignment="1">
      <alignment horizontal="center"/>
    </xf>
    <xf numFmtId="1" fontId="5" fillId="0" borderId="0" xfId="0" applyNumberFormat="1" applyFont="1" applyAlignment="1">
      <alignment horizontal="center"/>
    </xf>
    <xf numFmtId="1" fontId="5" fillId="4" borderId="6" xfId="1" applyNumberFormat="1" applyFont="1" applyFill="1" applyBorder="1" applyAlignment="1">
      <alignment horizontal="center" vertical="center"/>
    </xf>
    <xf numFmtId="1" fontId="5" fillId="4" borderId="6" xfId="1" applyNumberFormat="1" applyFont="1" applyFill="1" applyBorder="1" applyAlignment="1">
      <alignment horizontal="center" vertical="center" wrapText="1"/>
    </xf>
    <xf numFmtId="1" fontId="6" fillId="0" borderId="6" xfId="1" applyNumberFormat="1" applyFont="1" applyFill="1" applyBorder="1" applyAlignment="1">
      <alignment horizontal="center" vertical="center"/>
    </xf>
    <xf numFmtId="1" fontId="5" fillId="4" borderId="6" xfId="0" applyNumberFormat="1" applyFont="1" applyFill="1" applyBorder="1" applyAlignment="1">
      <alignment horizontal="center"/>
    </xf>
    <xf numFmtId="1" fontId="5" fillId="0" borderId="6" xfId="0" applyNumberFormat="1" applyFont="1" applyBorder="1" applyAlignment="1">
      <alignment horizontal="center"/>
    </xf>
    <xf numFmtId="1" fontId="5" fillId="0" borderId="6" xfId="0" applyNumberFormat="1" applyFont="1" applyBorder="1" applyAlignment="1">
      <alignment horizontal="center" vertical="center"/>
    </xf>
    <xf numFmtId="1" fontId="6" fillId="0" borderId="35" xfId="0" applyNumberFormat="1" applyFont="1" applyBorder="1" applyAlignment="1">
      <alignment horizontal="center" vertical="center"/>
    </xf>
    <xf numFmtId="1" fontId="9" fillId="3" borderId="6" xfId="0" applyNumberFormat="1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31" xfId="0" applyFont="1" applyFill="1" applyBorder="1" applyAlignment="1">
      <alignment horizontal="center" vertical="center" wrapText="1"/>
    </xf>
    <xf numFmtId="0" fontId="5" fillId="4" borderId="28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 wrapText="1"/>
    </xf>
    <xf numFmtId="0" fontId="5" fillId="4" borderId="33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vertical="center" wrapText="1"/>
    </xf>
    <xf numFmtId="0" fontId="5" fillId="4" borderId="4" xfId="0" applyFont="1" applyFill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justify" vertical="center" wrapText="1"/>
    </xf>
    <xf numFmtId="0" fontId="5" fillId="4" borderId="3" xfId="0" applyFont="1" applyFill="1" applyBorder="1" applyAlignment="1">
      <alignment horizontal="justify" vertical="center" wrapText="1"/>
    </xf>
    <xf numFmtId="0" fontId="5" fillId="4" borderId="4" xfId="0" applyFont="1" applyFill="1" applyBorder="1" applyAlignment="1">
      <alignment horizontal="justify" vertical="center" wrapText="1"/>
    </xf>
    <xf numFmtId="4" fontId="5" fillId="4" borderId="2" xfId="0" applyNumberFormat="1" applyFont="1" applyFill="1" applyBorder="1" applyAlignment="1">
      <alignment horizontal="right" vertical="center"/>
    </xf>
    <xf numFmtId="4" fontId="5" fillId="4" borderId="3" xfId="0" applyNumberFormat="1" applyFont="1" applyFill="1" applyBorder="1" applyAlignment="1">
      <alignment horizontal="right" vertical="center"/>
    </xf>
    <xf numFmtId="4" fontId="5" fillId="4" borderId="4" xfId="0" applyNumberFormat="1" applyFont="1" applyFill="1" applyBorder="1" applyAlignment="1">
      <alignment horizontal="right" vertical="center"/>
    </xf>
    <xf numFmtId="0" fontId="5" fillId="0" borderId="2" xfId="0" applyFont="1" applyBorder="1" applyAlignment="1">
      <alignment horizontal="justify" vertical="center" wrapText="1"/>
    </xf>
    <xf numFmtId="0" fontId="5" fillId="0" borderId="3" xfId="0" applyFont="1" applyBorder="1" applyAlignment="1">
      <alignment horizontal="justify" vertical="center" wrapText="1"/>
    </xf>
    <xf numFmtId="0" fontId="5" fillId="0" borderId="4" xfId="0" applyFont="1" applyBorder="1" applyAlignment="1">
      <alignment horizontal="justify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15" xfId="0" applyBorder="1" applyAlignment="1">
      <alignment horizont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9" fillId="3" borderId="27" xfId="0" applyFont="1" applyFill="1" applyBorder="1" applyAlignment="1">
      <alignment horizontal="center" vertical="center" wrapText="1"/>
    </xf>
    <xf numFmtId="0" fontId="9" fillId="3" borderId="22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0" fontId="9" fillId="3" borderId="24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right" vertical="center"/>
    </xf>
    <xf numFmtId="4" fontId="5" fillId="0" borderId="3" xfId="0" applyNumberFormat="1" applyFont="1" applyBorder="1" applyAlignment="1">
      <alignment horizontal="right" vertical="center"/>
    </xf>
    <xf numFmtId="4" fontId="5" fillId="0" borderId="4" xfId="0" applyNumberFormat="1" applyFont="1" applyBorder="1" applyAlignment="1">
      <alignment horizontal="right" vertical="center"/>
    </xf>
    <xf numFmtId="0" fontId="5" fillId="4" borderId="1" xfId="0" applyFont="1" applyFill="1" applyBorder="1" applyAlignment="1">
      <alignment horizontal="justify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4" borderId="2" xfId="0" applyFont="1" applyFill="1" applyBorder="1" applyAlignment="1">
      <alignment vertical="center"/>
    </xf>
    <xf numFmtId="0" fontId="5" fillId="4" borderId="4" xfId="0" applyFont="1" applyFill="1" applyBorder="1" applyAlignment="1">
      <alignment vertical="center"/>
    </xf>
    <xf numFmtId="0" fontId="9" fillId="3" borderId="10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8" fillId="2" borderId="0" xfId="0" applyFont="1" applyFill="1" applyAlignment="1">
      <alignment horizontal="left" vertical="top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9" fillId="3" borderId="2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4" fontId="5" fillId="4" borderId="1" xfId="0" applyNumberFormat="1" applyFont="1" applyFill="1" applyBorder="1" applyAlignment="1">
      <alignment horizontal="right" vertical="center"/>
    </xf>
    <xf numFmtId="8" fontId="5" fillId="4" borderId="1" xfId="0" applyNumberFormat="1" applyFont="1" applyFill="1" applyBorder="1" applyAlignment="1">
      <alignment horizontal="right" vertical="center"/>
    </xf>
    <xf numFmtId="0" fontId="9" fillId="3" borderId="2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" fontId="5" fillId="0" borderId="11" xfId="0" applyNumberFormat="1" applyFont="1" applyFill="1" applyBorder="1" applyAlignment="1">
      <alignment horizontal="center" vertical="center"/>
    </xf>
  </cellXfs>
  <cellStyles count="7">
    <cellStyle name="Millares" xfId="2" builtinId="3"/>
    <cellStyle name="Millares 2" xfId="4" xr:uid="{00000000-0005-0000-0000-000001000000}"/>
    <cellStyle name="Moneda" xfId="1" builtinId="4"/>
    <cellStyle name="Normal" xfId="0" builtinId="0"/>
    <cellStyle name="Normal 16" xfId="5" xr:uid="{70C2F9B6-5E03-4085-99B3-7176360EC17F}"/>
    <cellStyle name="Normal 2" xfId="3" xr:uid="{00000000-0005-0000-0000-000004000000}"/>
    <cellStyle name="Normal 5" xfId="6" xr:uid="{3BD87702-FEBD-4509-AA51-64E7316175CB}"/>
  </cellStyles>
  <dxfs count="0"/>
  <tableStyles count="0" defaultTableStyle="TableStyleMedium2" defaultPivotStyle="PivotStyleLight16"/>
  <colors>
    <mruColors>
      <color rgb="FFCC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265696</xdr:colOff>
      <xdr:row>2</xdr:row>
      <xdr:rowOff>20053</xdr:rowOff>
    </xdr:from>
    <xdr:to>
      <xdr:col>5</xdr:col>
      <xdr:colOff>372586</xdr:colOff>
      <xdr:row>7</xdr:row>
      <xdr:rowOff>59060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9F4D377-A40E-4716-8EE3-DD3655205F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5796" y="394703"/>
          <a:ext cx="2780241" cy="1022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U260"/>
  <sheetViews>
    <sheetView tabSelected="1" topLeftCell="G5" zoomScale="50" zoomScaleNormal="50" workbookViewId="0">
      <selection activeCell="O17" sqref="O17"/>
    </sheetView>
  </sheetViews>
  <sheetFormatPr baseColWidth="10" defaultColWidth="11.453125" defaultRowHeight="14" x14ac:dyDescent="0.3"/>
  <cols>
    <col min="1" max="2" width="11.453125" style="6"/>
    <col min="3" max="3" width="37.26953125" style="6" customWidth="1"/>
    <col min="4" max="4" width="19.54296875" style="6" customWidth="1"/>
    <col min="5" max="5" width="18.7265625" style="6" customWidth="1"/>
    <col min="6" max="6" width="27.26953125" style="6" customWidth="1"/>
    <col min="7" max="7" width="20.453125" style="6" customWidth="1"/>
    <col min="8" max="8" width="19.453125" style="6" customWidth="1"/>
    <col min="9" max="9" width="10.54296875" style="6" customWidth="1"/>
    <col min="10" max="10" width="43" style="6" customWidth="1"/>
    <col min="11" max="11" width="20.1796875" style="6" customWidth="1"/>
    <col min="12" max="12" width="44.7265625" style="25" customWidth="1"/>
    <col min="13" max="13" width="25.1796875" style="114" customWidth="1"/>
    <col min="14" max="15" width="22" style="26" customWidth="1"/>
    <col min="16" max="16" width="42.1796875" style="6" bestFit="1" customWidth="1"/>
    <col min="17" max="17" width="25.1796875" style="112" customWidth="1"/>
    <col min="18" max="18" width="18.81640625" style="6" customWidth="1"/>
    <col min="19" max="16384" width="11.453125" style="6"/>
  </cols>
  <sheetData>
    <row r="1" spans="2:21" x14ac:dyDescent="0.3">
      <c r="C1" s="185"/>
      <c r="D1" s="3"/>
      <c r="E1" s="3"/>
      <c r="F1" s="3"/>
      <c r="G1" s="4"/>
      <c r="H1" s="5"/>
      <c r="I1" s="3"/>
      <c r="K1" s="11"/>
      <c r="L1" s="3"/>
      <c r="M1" s="119"/>
      <c r="N1" s="3"/>
      <c r="O1" s="3"/>
      <c r="P1" s="3"/>
      <c r="Q1" s="114"/>
      <c r="R1" s="3"/>
      <c r="S1" s="3"/>
    </row>
    <row r="2" spans="2:21" x14ac:dyDescent="0.3">
      <c r="C2" s="185"/>
      <c r="F2" s="7"/>
      <c r="G2" s="186" t="s">
        <v>0</v>
      </c>
      <c r="H2" s="186"/>
      <c r="I2" s="186"/>
      <c r="J2" s="186"/>
      <c r="K2" s="186"/>
      <c r="L2" s="8"/>
      <c r="M2" s="107"/>
      <c r="N2" s="8"/>
      <c r="O2" s="8"/>
      <c r="P2" s="8"/>
      <c r="R2" s="8"/>
      <c r="S2" s="8"/>
    </row>
    <row r="3" spans="2:21" x14ac:dyDescent="0.3">
      <c r="C3" s="185"/>
      <c r="F3" s="7"/>
      <c r="G3" s="9" t="s">
        <v>1</v>
      </c>
      <c r="H3" s="17"/>
      <c r="I3" s="9"/>
      <c r="J3" s="9"/>
      <c r="K3" s="18"/>
      <c r="L3" s="8"/>
      <c r="M3" s="107"/>
      <c r="N3" s="8"/>
      <c r="O3" s="8"/>
      <c r="P3" s="8"/>
      <c r="R3" s="8"/>
      <c r="S3" s="8"/>
    </row>
    <row r="4" spans="2:21" x14ac:dyDescent="0.3">
      <c r="C4" s="185"/>
      <c r="F4" s="7"/>
      <c r="G4" s="187" t="s">
        <v>2</v>
      </c>
      <c r="H4" s="187"/>
      <c r="I4" s="187"/>
      <c r="J4" s="187"/>
      <c r="K4" s="187"/>
      <c r="L4" s="187"/>
      <c r="M4" s="115"/>
      <c r="N4" s="19"/>
      <c r="O4" s="19"/>
      <c r="P4" s="19"/>
      <c r="Q4" s="115"/>
      <c r="R4" s="19"/>
      <c r="S4" s="19"/>
    </row>
    <row r="5" spans="2:21" x14ac:dyDescent="0.3">
      <c r="C5" s="185"/>
      <c r="F5" s="7"/>
      <c r="G5" s="20"/>
      <c r="H5" s="10"/>
      <c r="K5" s="11"/>
      <c r="L5" s="8"/>
      <c r="M5" s="107"/>
      <c r="N5" s="8"/>
      <c r="O5" s="8"/>
      <c r="P5" s="8"/>
      <c r="R5" s="8"/>
      <c r="S5" s="8"/>
      <c r="T5" s="1"/>
      <c r="U5" s="1"/>
    </row>
    <row r="6" spans="2:21" ht="27.65" customHeight="1" x14ac:dyDescent="0.3">
      <c r="C6" s="185"/>
      <c r="F6" s="12"/>
      <c r="G6" s="188" t="s">
        <v>102</v>
      </c>
      <c r="H6" s="188"/>
      <c r="K6" s="11"/>
      <c r="L6" s="8"/>
      <c r="M6" s="107"/>
      <c r="N6" s="8"/>
      <c r="O6" s="8"/>
      <c r="P6" s="8"/>
      <c r="R6" s="8"/>
      <c r="S6" s="8"/>
      <c r="T6" s="1"/>
      <c r="U6" s="1"/>
    </row>
    <row r="7" spans="2:21" x14ac:dyDescent="0.3">
      <c r="C7" s="185"/>
      <c r="F7" s="12"/>
      <c r="G7" s="20"/>
      <c r="H7" s="10"/>
      <c r="K7" s="11"/>
      <c r="L7" s="8"/>
      <c r="M7" s="107"/>
      <c r="N7" s="8"/>
      <c r="O7" s="8"/>
      <c r="P7" s="8"/>
      <c r="R7" s="8"/>
      <c r="S7" s="8"/>
      <c r="T7" s="1"/>
      <c r="U7" s="1"/>
    </row>
    <row r="8" spans="2:21" x14ac:dyDescent="0.3">
      <c r="C8" s="185"/>
      <c r="F8" s="12"/>
      <c r="G8" s="19" t="s">
        <v>3</v>
      </c>
      <c r="H8" s="10"/>
      <c r="K8" s="11"/>
      <c r="L8" s="8"/>
      <c r="M8" s="107"/>
      <c r="N8" s="8"/>
      <c r="O8" s="8"/>
      <c r="P8" s="8"/>
      <c r="R8" s="8" t="s">
        <v>103</v>
      </c>
      <c r="S8" s="8"/>
      <c r="T8" s="1"/>
      <c r="U8" s="1"/>
    </row>
    <row r="9" spans="2:21" x14ac:dyDescent="0.3">
      <c r="C9" s="185"/>
      <c r="F9" s="12"/>
      <c r="G9" s="19" t="s">
        <v>4</v>
      </c>
      <c r="H9" s="21" t="s">
        <v>5</v>
      </c>
      <c r="K9" s="11"/>
      <c r="L9" s="8"/>
      <c r="M9" s="107"/>
      <c r="N9" s="8"/>
      <c r="O9" s="8"/>
      <c r="P9" s="8"/>
      <c r="R9" s="8"/>
      <c r="S9" s="8"/>
      <c r="T9" s="14"/>
      <c r="U9" s="15"/>
    </row>
    <row r="10" spans="2:21" ht="13.9" customHeight="1" x14ac:dyDescent="0.3">
      <c r="C10" s="185"/>
      <c r="F10" s="12"/>
      <c r="G10" s="19" t="s">
        <v>6</v>
      </c>
      <c r="H10" s="21"/>
      <c r="K10" s="11"/>
      <c r="L10" s="8"/>
      <c r="M10" s="107"/>
      <c r="N10" s="8"/>
      <c r="O10" s="8"/>
      <c r="P10" s="8"/>
      <c r="R10" s="8"/>
      <c r="S10" s="8"/>
      <c r="T10" s="2"/>
      <c r="U10" s="2"/>
    </row>
    <row r="11" spans="2:21" x14ac:dyDescent="0.3">
      <c r="C11" s="185"/>
      <c r="F11" s="12"/>
      <c r="G11" s="20"/>
      <c r="H11" s="10"/>
      <c r="K11" s="11"/>
      <c r="L11" s="8"/>
      <c r="M11" s="107"/>
      <c r="N11" s="8"/>
      <c r="O11" s="8"/>
      <c r="P11" s="8"/>
      <c r="R11" s="8"/>
      <c r="S11" s="8"/>
    </row>
    <row r="12" spans="2:21" ht="14.5" thickBot="1" x14ac:dyDescent="0.35">
      <c r="C12" s="185"/>
      <c r="F12" s="8"/>
      <c r="G12" s="13"/>
      <c r="H12" s="10"/>
      <c r="L12" s="3"/>
      <c r="M12" s="119"/>
      <c r="N12" s="3"/>
      <c r="O12" s="3"/>
      <c r="P12" s="3"/>
      <c r="Q12" s="114"/>
      <c r="R12" s="3"/>
      <c r="S12" s="3"/>
    </row>
    <row r="13" spans="2:21" ht="48" customHeight="1" x14ac:dyDescent="0.3">
      <c r="B13" s="168" t="s">
        <v>7</v>
      </c>
      <c r="C13" s="190" t="s">
        <v>8</v>
      </c>
      <c r="D13" s="190" t="s">
        <v>9</v>
      </c>
      <c r="E13" s="190" t="s">
        <v>10</v>
      </c>
      <c r="F13" s="194" t="s">
        <v>11</v>
      </c>
      <c r="G13" s="190" t="s">
        <v>12</v>
      </c>
      <c r="H13" s="190" t="s">
        <v>13</v>
      </c>
      <c r="I13" s="169" t="s">
        <v>14</v>
      </c>
      <c r="J13" s="168" t="s">
        <v>15</v>
      </c>
      <c r="K13" s="167"/>
      <c r="L13" s="166" t="s">
        <v>16</v>
      </c>
      <c r="M13" s="159"/>
      <c r="N13" s="167"/>
      <c r="O13" s="159" t="s">
        <v>17</v>
      </c>
      <c r="P13" s="159"/>
      <c r="Q13" s="159"/>
      <c r="R13" s="160"/>
    </row>
    <row r="14" spans="2:21" ht="31" customHeight="1" x14ac:dyDescent="0.3">
      <c r="B14" s="183"/>
      <c r="C14" s="191"/>
      <c r="D14" s="191"/>
      <c r="E14" s="191"/>
      <c r="F14" s="195"/>
      <c r="G14" s="191"/>
      <c r="H14" s="191"/>
      <c r="I14" s="170"/>
      <c r="J14" s="33" t="s">
        <v>18</v>
      </c>
      <c r="K14" s="34" t="s">
        <v>19</v>
      </c>
      <c r="L14" s="86" t="s">
        <v>18</v>
      </c>
      <c r="M14" s="127" t="s">
        <v>104</v>
      </c>
      <c r="N14" s="34" t="s">
        <v>19</v>
      </c>
      <c r="O14" s="39" t="s">
        <v>7</v>
      </c>
      <c r="P14" s="33" t="s">
        <v>18</v>
      </c>
      <c r="Q14" s="127" t="s">
        <v>105</v>
      </c>
      <c r="R14" s="34" t="s">
        <v>19</v>
      </c>
    </row>
    <row r="15" spans="2:21" ht="14.5" x14ac:dyDescent="0.3">
      <c r="B15" s="184">
        <v>1</v>
      </c>
      <c r="C15" s="175" t="s">
        <v>20</v>
      </c>
      <c r="D15" s="163" t="s">
        <v>21</v>
      </c>
      <c r="E15" s="163" t="s">
        <v>22</v>
      </c>
      <c r="F15" s="174" t="s">
        <v>23</v>
      </c>
      <c r="G15" s="193">
        <v>500000</v>
      </c>
      <c r="H15" s="163" t="s">
        <v>24</v>
      </c>
      <c r="I15" s="81">
        <v>10</v>
      </c>
      <c r="J15" s="94" t="s">
        <v>25</v>
      </c>
      <c r="K15" s="95">
        <v>15692.48</v>
      </c>
      <c r="L15" s="87" t="s">
        <v>26</v>
      </c>
      <c r="M15" s="120">
        <v>5</v>
      </c>
      <c r="N15" s="63">
        <v>16797.263999999999</v>
      </c>
      <c r="O15" s="57">
        <v>1</v>
      </c>
      <c r="P15" s="50" t="s">
        <v>26</v>
      </c>
      <c r="Q15" s="110">
        <f>SUM(M15,M36,M67,M74,M93,M112,M131,M152,M177,M200,M219,M249)</f>
        <v>154</v>
      </c>
      <c r="R15" s="35">
        <f>SUM(N15,N36,N67,N74,N93,N112,N131,N152,N177,N200,N219,N249)</f>
        <v>517355.73119999998</v>
      </c>
    </row>
    <row r="16" spans="2:21" ht="14.5" x14ac:dyDescent="0.3">
      <c r="B16" s="184"/>
      <c r="C16" s="176"/>
      <c r="D16" s="164"/>
      <c r="E16" s="164"/>
      <c r="F16" s="174"/>
      <c r="G16" s="193"/>
      <c r="H16" s="164"/>
      <c r="I16" s="81">
        <v>10</v>
      </c>
      <c r="J16" s="94" t="s">
        <v>27</v>
      </c>
      <c r="K16" s="96">
        <v>15590.4</v>
      </c>
      <c r="L16" s="87" t="s">
        <v>28</v>
      </c>
      <c r="M16" s="120">
        <v>6</v>
      </c>
      <c r="N16" s="64">
        <v>39516.095999999998</v>
      </c>
      <c r="O16" s="57">
        <v>2</v>
      </c>
      <c r="P16" s="50" t="s">
        <v>28</v>
      </c>
      <c r="Q16" s="118">
        <f>SUM(M16,M37,M70,M75,M94,M113,M132,M153,M178,M201,M220,M252)</f>
        <v>156</v>
      </c>
      <c r="R16" s="36">
        <f>SUM(N16,N37,N70,N75,N94,N113,N132,N153,N178,N201,N220,N252)</f>
        <v>1027418.496</v>
      </c>
    </row>
    <row r="17" spans="2:18" ht="14.5" x14ac:dyDescent="0.3">
      <c r="B17" s="184"/>
      <c r="C17" s="176"/>
      <c r="D17" s="164"/>
      <c r="E17" s="164"/>
      <c r="F17" s="174"/>
      <c r="G17" s="193"/>
      <c r="H17" s="164"/>
      <c r="I17" s="81">
        <v>10</v>
      </c>
      <c r="J17" s="94" t="s">
        <v>29</v>
      </c>
      <c r="K17" s="96">
        <v>16652.96</v>
      </c>
      <c r="L17" s="87" t="s">
        <v>30</v>
      </c>
      <c r="M17" s="120">
        <v>5</v>
      </c>
      <c r="N17" s="64">
        <v>32930.079999999994</v>
      </c>
      <c r="O17" s="57">
        <v>3</v>
      </c>
      <c r="P17" s="50" t="s">
        <v>30</v>
      </c>
      <c r="Q17" s="110">
        <f>SUM(M17,M38,M62,M76,M95,M114,M133,M154,M179,M202,M221,M244)</f>
        <v>155</v>
      </c>
      <c r="R17" s="36">
        <f>SUM(N17,N38,N62,N76,N95,N114,N133,N154,N179,N202,N221,N244)</f>
        <v>1020832.48</v>
      </c>
    </row>
    <row r="18" spans="2:18" ht="14.5" x14ac:dyDescent="0.3">
      <c r="B18" s="184"/>
      <c r="C18" s="176"/>
      <c r="D18" s="164"/>
      <c r="E18" s="164"/>
      <c r="F18" s="174"/>
      <c r="G18" s="193"/>
      <c r="H18" s="164"/>
      <c r="I18" s="81">
        <v>10</v>
      </c>
      <c r="J18" s="94" t="s">
        <v>31</v>
      </c>
      <c r="K18" s="96">
        <v>23725.248</v>
      </c>
      <c r="L18" s="87" t="s">
        <v>32</v>
      </c>
      <c r="M18" s="120">
        <v>5</v>
      </c>
      <c r="N18" s="64">
        <v>32930.079999999994</v>
      </c>
      <c r="O18" s="57">
        <v>4</v>
      </c>
      <c r="P18" s="50" t="s">
        <v>32</v>
      </c>
      <c r="Q18" s="110">
        <f>SUM(M18,M39,M68,M77,M96,M115,M134,M155,M180,M203,M222,M245)</f>
        <v>155</v>
      </c>
      <c r="R18" s="36">
        <f>SUM(N18,N39,N68,N77,N96,N115,N134,N155,N180,N203,N222,N245)</f>
        <v>1020832.48</v>
      </c>
    </row>
    <row r="19" spans="2:18" ht="14.5" x14ac:dyDescent="0.3">
      <c r="B19" s="184"/>
      <c r="C19" s="176"/>
      <c r="D19" s="164"/>
      <c r="E19" s="164"/>
      <c r="F19" s="174"/>
      <c r="G19" s="193"/>
      <c r="H19" s="164"/>
      <c r="I19" s="81">
        <v>10</v>
      </c>
      <c r="J19" s="94" t="s">
        <v>33</v>
      </c>
      <c r="K19" s="96">
        <v>23725.248</v>
      </c>
      <c r="L19" s="87" t="s">
        <v>34</v>
      </c>
      <c r="M19" s="120">
        <v>10</v>
      </c>
      <c r="N19" s="64">
        <v>30635.599999999999</v>
      </c>
      <c r="O19" s="57">
        <v>5</v>
      </c>
      <c r="P19" s="50" t="s">
        <v>34</v>
      </c>
      <c r="Q19" s="110">
        <f>SUM(M19,M40,M61,M78,M97,M116,M135,M156,M181,M204,M223,M250)</f>
        <v>155</v>
      </c>
      <c r="R19" s="36">
        <f>SUM(N19,N40,N61,N78,N97,N116,N135,N156,N181,N204,N223,N250)</f>
        <v>474851.79999999993</v>
      </c>
    </row>
    <row r="20" spans="2:18" ht="14.5" x14ac:dyDescent="0.3">
      <c r="B20" s="184"/>
      <c r="C20" s="176"/>
      <c r="D20" s="164"/>
      <c r="E20" s="164"/>
      <c r="F20" s="174"/>
      <c r="G20" s="193"/>
      <c r="H20" s="164"/>
      <c r="I20" s="81">
        <v>10</v>
      </c>
      <c r="J20" s="94" t="s">
        <v>35</v>
      </c>
      <c r="K20" s="96">
        <v>23725.248</v>
      </c>
      <c r="L20" s="87" t="s">
        <v>36</v>
      </c>
      <c r="M20" s="120">
        <v>10</v>
      </c>
      <c r="N20" s="65">
        <v>30190.159999999996</v>
      </c>
      <c r="O20" s="57">
        <v>6</v>
      </c>
      <c r="P20" s="50" t="s">
        <v>36</v>
      </c>
      <c r="Q20" s="110">
        <f>SUM(M20,M41,M71,M79,M98,M117,M136,M157,M182,M205,M224,M248)</f>
        <v>153</v>
      </c>
      <c r="R20" s="36">
        <f>SUM(N20,N41,N71,N79,N98,N117,N136,N157,N182,N205,N224,N248)</f>
        <v>461909.44799999992</v>
      </c>
    </row>
    <row r="21" spans="2:18" ht="14.5" x14ac:dyDescent="0.3">
      <c r="B21" s="184"/>
      <c r="C21" s="176"/>
      <c r="D21" s="164"/>
      <c r="E21" s="164"/>
      <c r="F21" s="174"/>
      <c r="G21" s="193"/>
      <c r="H21" s="164"/>
      <c r="I21" s="81">
        <v>10</v>
      </c>
      <c r="J21" s="134"/>
      <c r="K21" s="135"/>
      <c r="L21" s="87" t="s">
        <v>37</v>
      </c>
      <c r="M21" s="120">
        <v>10</v>
      </c>
      <c r="N21" s="64">
        <v>30190.159999999996</v>
      </c>
      <c r="O21" s="57">
        <v>7</v>
      </c>
      <c r="P21" s="50" t="s">
        <v>37</v>
      </c>
      <c r="Q21" s="110">
        <f>SUM(M21,M42,M57,M80,M99,M118,M137,M158,M183,M206,M225,M243)</f>
        <v>163</v>
      </c>
      <c r="R21" s="36">
        <f>SUM(N21,N42,N57,N80,N99,N118,N137,N158,N183,N206,N225,N243)</f>
        <v>492099.60799999995</v>
      </c>
    </row>
    <row r="22" spans="2:18" ht="14.5" x14ac:dyDescent="0.3">
      <c r="B22" s="184"/>
      <c r="C22" s="176"/>
      <c r="D22" s="164"/>
      <c r="E22" s="164"/>
      <c r="F22" s="174"/>
      <c r="G22" s="193"/>
      <c r="H22" s="164"/>
      <c r="I22" s="81">
        <v>10</v>
      </c>
      <c r="J22" s="136"/>
      <c r="K22" s="137"/>
      <c r="L22" s="87" t="s">
        <v>38</v>
      </c>
      <c r="M22" s="120">
        <v>10</v>
      </c>
      <c r="N22" s="64">
        <v>30190.159999999996</v>
      </c>
      <c r="O22" s="57">
        <v>8</v>
      </c>
      <c r="P22" s="50" t="s">
        <v>38</v>
      </c>
      <c r="Q22" s="116">
        <f>SUM(M22,M43,M55,M81,M100,M119,M138,M159,M184,M207,M226,M241)</f>
        <v>163</v>
      </c>
      <c r="R22" s="36">
        <f>SUM(N22,N43,N55,N81,N100,N119,N138,N159,N184,N207,N226,N241)</f>
        <v>492099.60799999995</v>
      </c>
    </row>
    <row r="23" spans="2:18" ht="14.5" x14ac:dyDescent="0.3">
      <c r="B23" s="184"/>
      <c r="C23" s="176"/>
      <c r="D23" s="164"/>
      <c r="E23" s="164"/>
      <c r="F23" s="174"/>
      <c r="G23" s="193"/>
      <c r="H23" s="164"/>
      <c r="I23" s="81">
        <v>10</v>
      </c>
      <c r="J23" s="136"/>
      <c r="K23" s="137"/>
      <c r="L23" s="88" t="s">
        <v>39</v>
      </c>
      <c r="M23" s="121">
        <v>8</v>
      </c>
      <c r="N23" s="65">
        <v>20807.615999999998</v>
      </c>
      <c r="O23" s="57">
        <v>9</v>
      </c>
      <c r="P23" s="51" t="s">
        <v>39</v>
      </c>
      <c r="Q23" s="116">
        <f>SUM(M23,M56,M82,M101,M120,M139,M160,M185,M208,M227,M240,M44)</f>
        <v>160</v>
      </c>
      <c r="R23" s="36">
        <f>SUM(N23,N56,N82,N101,N120,N139,N160,N185,N208,N227,N240,N44)</f>
        <v>416152.32000000007</v>
      </c>
    </row>
    <row r="24" spans="2:18" ht="14.5" x14ac:dyDescent="0.3">
      <c r="B24" s="184"/>
      <c r="C24" s="176"/>
      <c r="D24" s="164"/>
      <c r="E24" s="164"/>
      <c r="F24" s="174"/>
      <c r="G24" s="193"/>
      <c r="H24" s="164"/>
      <c r="I24" s="81">
        <v>10</v>
      </c>
      <c r="J24" s="136"/>
      <c r="K24" s="137"/>
      <c r="L24" s="87" t="s">
        <v>40</v>
      </c>
      <c r="M24" s="120">
        <v>7</v>
      </c>
      <c r="N24" s="65">
        <v>13698.764799999999</v>
      </c>
      <c r="O24" s="57">
        <v>10</v>
      </c>
      <c r="P24" s="32" t="s">
        <v>40</v>
      </c>
      <c r="Q24" s="116">
        <f>SUM(M24,M45,M65,M83,M102,M121,M140,M161,M186,M209,M228,M251)</f>
        <v>164</v>
      </c>
      <c r="R24" s="36">
        <f>SUM(N24,N45,N65,N83,N102,N121,N140,N161,N186,N209,N228,N251)</f>
        <v>320942.48959999991</v>
      </c>
    </row>
    <row r="25" spans="2:18" ht="14.5" x14ac:dyDescent="0.3">
      <c r="B25" s="184"/>
      <c r="C25" s="176"/>
      <c r="D25" s="164"/>
      <c r="E25" s="164"/>
      <c r="F25" s="174"/>
      <c r="G25" s="193"/>
      <c r="H25" s="164"/>
      <c r="I25" s="81">
        <v>10</v>
      </c>
      <c r="J25" s="136"/>
      <c r="K25" s="137"/>
      <c r="L25" s="87" t="s">
        <v>41</v>
      </c>
      <c r="M25" s="120">
        <v>8</v>
      </c>
      <c r="N25" s="65">
        <v>14393.279999999999</v>
      </c>
      <c r="O25" s="57">
        <v>11</v>
      </c>
      <c r="P25" s="32" t="s">
        <v>41</v>
      </c>
      <c r="Q25" s="116">
        <f>SUM(M25,M46,M66,M84,M103,M122,M141,M162,M187,M210,M229,M242)</f>
        <v>165</v>
      </c>
      <c r="R25" s="36">
        <f>SUM(N25,N46,N66,N84,N103,N122,N141,N162,N187,N210,N229,N242)</f>
        <v>296861.39999999997</v>
      </c>
    </row>
    <row r="26" spans="2:18" ht="14.5" x14ac:dyDescent="0.3">
      <c r="B26" s="184"/>
      <c r="C26" s="176"/>
      <c r="D26" s="164"/>
      <c r="E26" s="164"/>
      <c r="F26" s="174"/>
      <c r="G26" s="193"/>
      <c r="H26" s="164"/>
      <c r="I26" s="81">
        <v>10</v>
      </c>
      <c r="J26" s="136"/>
      <c r="K26" s="137"/>
      <c r="L26" s="88" t="s">
        <v>42</v>
      </c>
      <c r="M26" s="121">
        <v>8</v>
      </c>
      <c r="N26" s="65">
        <v>14393.279999999999</v>
      </c>
      <c r="O26" s="57">
        <v>12</v>
      </c>
      <c r="P26" s="52" t="s">
        <v>42</v>
      </c>
      <c r="Q26" s="116">
        <f>SUM(M26,M47,M59,M85,M104,M123,M142,M163,M188,M211,M230,M239)</f>
        <v>165</v>
      </c>
      <c r="R26" s="36">
        <f>SUM(N26,N47,N59,N85,N104,N123,N142,N163,N188,N211,N230,N239)</f>
        <v>296861.39999999997</v>
      </c>
    </row>
    <row r="27" spans="2:18" ht="14.5" x14ac:dyDescent="0.3">
      <c r="B27" s="184"/>
      <c r="C27" s="176"/>
      <c r="D27" s="164"/>
      <c r="E27" s="164"/>
      <c r="F27" s="174"/>
      <c r="G27" s="193"/>
      <c r="H27" s="164"/>
      <c r="I27" s="81">
        <v>10</v>
      </c>
      <c r="J27" s="136"/>
      <c r="K27" s="137"/>
      <c r="L27" s="87" t="s">
        <v>43</v>
      </c>
      <c r="M27" s="120">
        <v>8</v>
      </c>
      <c r="N27" s="65">
        <v>14393.279999999999</v>
      </c>
      <c r="O27" s="57">
        <v>13</v>
      </c>
      <c r="P27" s="32" t="s">
        <v>43</v>
      </c>
      <c r="Q27" s="116">
        <f>SUM(M27,M48,M72,M86,M105,M124,M143,M164,M189,M212,M231,M255)</f>
        <v>165</v>
      </c>
      <c r="R27" s="36">
        <f>SUM(N27,N48,N72,N86,N105,N124,N143,N164,N189,N212,N231,N255)</f>
        <v>296861.40999999992</v>
      </c>
    </row>
    <row r="28" spans="2:18" ht="14.5" x14ac:dyDescent="0.3">
      <c r="B28" s="184"/>
      <c r="C28" s="176"/>
      <c r="D28" s="164"/>
      <c r="E28" s="164"/>
      <c r="F28" s="174"/>
      <c r="G28" s="193"/>
      <c r="H28" s="164"/>
      <c r="I28" s="81">
        <v>10</v>
      </c>
      <c r="J28" s="136"/>
      <c r="K28" s="137"/>
      <c r="L28" s="88" t="s">
        <v>44</v>
      </c>
      <c r="M28" s="121">
        <v>8</v>
      </c>
      <c r="N28" s="65">
        <v>15488.32</v>
      </c>
      <c r="O28" s="57">
        <v>14</v>
      </c>
      <c r="P28" s="52" t="s">
        <v>44</v>
      </c>
      <c r="Q28" s="116">
        <f>SUM(M28,M49,M64,M87,M106,M125,M144,M165,M190,M213,M232,M247)</f>
        <v>168</v>
      </c>
      <c r="R28" s="36">
        <f>SUM(N28,N49,N64,N87,N106,N125,N144,N165,N190,N213,N232,N247)</f>
        <v>325254.72000000003</v>
      </c>
    </row>
    <row r="29" spans="2:18" ht="14.5" x14ac:dyDescent="0.3">
      <c r="B29" s="184"/>
      <c r="C29" s="176"/>
      <c r="D29" s="164"/>
      <c r="E29" s="164"/>
      <c r="F29" s="174"/>
      <c r="G29" s="193"/>
      <c r="H29" s="164"/>
      <c r="I29" s="81">
        <v>10</v>
      </c>
      <c r="J29" s="136"/>
      <c r="K29" s="137"/>
      <c r="L29" s="87" t="s">
        <v>45</v>
      </c>
      <c r="M29" s="120">
        <v>8</v>
      </c>
      <c r="N29" s="65">
        <v>10341.632</v>
      </c>
      <c r="O29" s="57">
        <v>15</v>
      </c>
      <c r="P29" s="32" t="s">
        <v>45</v>
      </c>
      <c r="Q29" s="116">
        <f>SUM(M29,M50,M60,M88,M107,M126,M145,M166,M191,M214,M233,M253)</f>
        <v>168</v>
      </c>
      <c r="R29" s="36">
        <f>SUM(N29,N50,N60,N88,N107,N126,N145,N166,N191,N214,N233,N253)</f>
        <v>217174.27200000003</v>
      </c>
    </row>
    <row r="30" spans="2:18" ht="14.5" x14ac:dyDescent="0.3">
      <c r="B30" s="184"/>
      <c r="C30" s="176"/>
      <c r="D30" s="164"/>
      <c r="E30" s="164"/>
      <c r="F30" s="174"/>
      <c r="G30" s="193"/>
      <c r="H30" s="164"/>
      <c r="I30" s="81">
        <v>10</v>
      </c>
      <c r="J30" s="136"/>
      <c r="K30" s="137"/>
      <c r="L30" s="87" t="s">
        <v>46</v>
      </c>
      <c r="M30" s="120">
        <v>8</v>
      </c>
      <c r="N30" s="65">
        <v>11330.88</v>
      </c>
      <c r="O30" s="57">
        <v>16</v>
      </c>
      <c r="P30" s="32" t="s">
        <v>46</v>
      </c>
      <c r="Q30" s="116">
        <f>SUM(M30,M51,M63,M89,M108,M127,M146,M167,M192,M215,M234,M246)</f>
        <v>168</v>
      </c>
      <c r="R30" s="36">
        <f>SUM(N30,N51,N63,N89,N108,N127,N146,N167,N192,N215,N234,N246)</f>
        <v>237948.48</v>
      </c>
    </row>
    <row r="31" spans="2:18" ht="14.5" x14ac:dyDescent="0.3">
      <c r="B31" s="184"/>
      <c r="C31" s="176"/>
      <c r="D31" s="164"/>
      <c r="E31" s="164"/>
      <c r="F31" s="174"/>
      <c r="G31" s="193"/>
      <c r="H31" s="164"/>
      <c r="I31" s="81">
        <v>10</v>
      </c>
      <c r="J31" s="136"/>
      <c r="K31" s="137"/>
      <c r="L31" s="87" t="s">
        <v>47</v>
      </c>
      <c r="M31" s="120">
        <v>8</v>
      </c>
      <c r="N31" s="65">
        <v>11330.88</v>
      </c>
      <c r="O31" s="57">
        <v>17</v>
      </c>
      <c r="P31" s="32" t="s">
        <v>47</v>
      </c>
      <c r="Q31" s="116">
        <f>SUM(M31,M52,M69,M90,M109,M128,M147,M168,M193,M216,M235,M254)</f>
        <v>168</v>
      </c>
      <c r="R31" s="36">
        <f>SUM(N31,N52,N69,N90,N109,N128,N147,N168,N193,N216,N235,N254)</f>
        <v>237948.48</v>
      </c>
    </row>
    <row r="32" spans="2:18" ht="14.5" x14ac:dyDescent="0.3">
      <c r="B32" s="184"/>
      <c r="C32" s="176"/>
      <c r="D32" s="164"/>
      <c r="E32" s="164"/>
      <c r="F32" s="174"/>
      <c r="G32" s="193"/>
      <c r="H32" s="164"/>
      <c r="I32" s="81">
        <v>10</v>
      </c>
      <c r="J32" s="138"/>
      <c r="K32" s="139"/>
      <c r="L32" s="87" t="s">
        <v>48</v>
      </c>
      <c r="M32" s="120">
        <v>8</v>
      </c>
      <c r="N32" s="65">
        <v>11330.88</v>
      </c>
      <c r="O32" s="57">
        <v>18</v>
      </c>
      <c r="P32" s="32" t="s">
        <v>48</v>
      </c>
      <c r="Q32" s="116">
        <f>SUM(M32,M53,M58,M91,M110,M129,M148,M169,M194,M217,M236,M238)</f>
        <v>168</v>
      </c>
      <c r="R32" s="36">
        <f>SUM(N32,N53,N58,N91,N110,N129,N148,N169,N194,N217,N236,N238)</f>
        <v>237948.48</v>
      </c>
    </row>
    <row r="33" spans="2:18" s="16" customFormat="1" ht="14.5" x14ac:dyDescent="0.3">
      <c r="B33" s="184"/>
      <c r="C33" s="177"/>
      <c r="D33" s="165"/>
      <c r="E33" s="165"/>
      <c r="F33" s="28" t="s">
        <v>49</v>
      </c>
      <c r="G33" s="53">
        <f>SUM(G15:G32)</f>
        <v>500000</v>
      </c>
      <c r="H33" s="165"/>
      <c r="I33" s="82"/>
      <c r="J33" s="28" t="s">
        <v>49</v>
      </c>
      <c r="K33" s="97">
        <f>SUM(K15:K32)</f>
        <v>119111.58399999997</v>
      </c>
      <c r="L33" s="28" t="s">
        <v>49</v>
      </c>
      <c r="M33" s="108"/>
      <c r="N33" s="66">
        <f>SUM(N15:N32)</f>
        <v>380888.41280000011</v>
      </c>
      <c r="O33" s="57">
        <v>19</v>
      </c>
      <c r="P33" s="32" t="s">
        <v>50</v>
      </c>
      <c r="Q33" s="196">
        <f t="shared" ref="Q33:R36" si="0">SUM(M170,M195)</f>
        <v>9</v>
      </c>
      <c r="R33" s="36">
        <f t="shared" si="0"/>
        <v>5627.16</v>
      </c>
    </row>
    <row r="34" spans="2:18" ht="70" customHeight="1" x14ac:dyDescent="0.3">
      <c r="B34" s="141">
        <v>2</v>
      </c>
      <c r="C34" s="178" t="s">
        <v>20</v>
      </c>
      <c r="D34" s="144" t="s">
        <v>51</v>
      </c>
      <c r="E34" s="144" t="s">
        <v>52</v>
      </c>
      <c r="F34" s="22" t="s">
        <v>53</v>
      </c>
      <c r="G34" s="23">
        <v>267456.56</v>
      </c>
      <c r="H34" s="144" t="s">
        <v>54</v>
      </c>
      <c r="I34" s="83">
        <v>15</v>
      </c>
      <c r="J34" s="98" t="s">
        <v>55</v>
      </c>
      <c r="K34" s="99">
        <v>267456.56</v>
      </c>
      <c r="L34" s="32"/>
      <c r="M34" s="111"/>
      <c r="N34" s="67">
        <f>G34-K34</f>
        <v>0</v>
      </c>
      <c r="O34" s="57">
        <v>20</v>
      </c>
      <c r="P34" s="52" t="s">
        <v>56</v>
      </c>
      <c r="Q34" s="196">
        <f t="shared" si="0"/>
        <v>9</v>
      </c>
      <c r="R34" s="36">
        <f t="shared" si="0"/>
        <v>5627.16</v>
      </c>
    </row>
    <row r="35" spans="2:18" s="16" customFormat="1" ht="26.5" customHeight="1" x14ac:dyDescent="0.3">
      <c r="B35" s="141"/>
      <c r="C35" s="180"/>
      <c r="D35" s="146"/>
      <c r="E35" s="146"/>
      <c r="F35" s="28" t="s">
        <v>49</v>
      </c>
      <c r="G35" s="24">
        <f>SUM(G34)</f>
        <v>267456.56</v>
      </c>
      <c r="H35" s="146"/>
      <c r="I35" s="29"/>
      <c r="J35" s="100"/>
      <c r="K35" s="101">
        <f>SUM(K34)</f>
        <v>267456.56</v>
      </c>
      <c r="L35" s="89"/>
      <c r="M35" s="122"/>
      <c r="N35" s="68">
        <f>SUM(N34)</f>
        <v>0</v>
      </c>
      <c r="O35" s="57">
        <v>21</v>
      </c>
      <c r="P35" s="52" t="s">
        <v>57</v>
      </c>
      <c r="Q35" s="196">
        <f t="shared" si="0"/>
        <v>9</v>
      </c>
      <c r="R35" s="36">
        <f t="shared" si="0"/>
        <v>5627.16</v>
      </c>
    </row>
    <row r="36" spans="2:18" ht="28" x14ac:dyDescent="0.3">
      <c r="B36" s="140">
        <v>3</v>
      </c>
      <c r="C36" s="175" t="s">
        <v>20</v>
      </c>
      <c r="D36" s="163" t="s">
        <v>58</v>
      </c>
      <c r="E36" s="163" t="s">
        <v>59</v>
      </c>
      <c r="F36" s="174" t="s">
        <v>60</v>
      </c>
      <c r="G36" s="192">
        <v>1003325.83</v>
      </c>
      <c r="H36" s="163" t="s">
        <v>54</v>
      </c>
      <c r="I36" s="81">
        <v>17</v>
      </c>
      <c r="J36" s="94" t="s">
        <v>25</v>
      </c>
      <c r="K36" s="96">
        <v>29423.4</v>
      </c>
      <c r="L36" s="87" t="s">
        <v>26</v>
      </c>
      <c r="M36" s="120">
        <v>12</v>
      </c>
      <c r="N36" s="64">
        <v>40313.433599999997</v>
      </c>
      <c r="O36" s="57">
        <v>22</v>
      </c>
      <c r="P36" s="52" t="s">
        <v>61</v>
      </c>
      <c r="Q36" s="196">
        <f t="shared" si="0"/>
        <v>9</v>
      </c>
      <c r="R36" s="36">
        <f t="shared" si="0"/>
        <v>9343.7999999999993</v>
      </c>
    </row>
    <row r="37" spans="2:18" ht="14.5" x14ac:dyDescent="0.35">
      <c r="B37" s="140"/>
      <c r="C37" s="176"/>
      <c r="D37" s="164"/>
      <c r="E37" s="164"/>
      <c r="F37" s="174"/>
      <c r="G37" s="192"/>
      <c r="H37" s="164"/>
      <c r="I37" s="81">
        <v>17</v>
      </c>
      <c r="J37" s="94" t="s">
        <v>27</v>
      </c>
      <c r="K37" s="96">
        <v>29232</v>
      </c>
      <c r="L37" s="87" t="s">
        <v>28</v>
      </c>
      <c r="M37" s="120">
        <v>15</v>
      </c>
      <c r="N37" s="64">
        <v>98790.239999999991</v>
      </c>
      <c r="O37" s="161"/>
      <c r="P37" s="161"/>
      <c r="Q37" s="161"/>
      <c r="R37" s="162"/>
    </row>
    <row r="38" spans="2:18" ht="14.5" thickBot="1" x14ac:dyDescent="0.35">
      <c r="B38" s="140"/>
      <c r="C38" s="176"/>
      <c r="D38" s="164"/>
      <c r="E38" s="164"/>
      <c r="F38" s="174"/>
      <c r="G38" s="192"/>
      <c r="H38" s="164"/>
      <c r="I38" s="81">
        <v>17</v>
      </c>
      <c r="J38" s="94" t="s">
        <v>29</v>
      </c>
      <c r="K38" s="96">
        <v>31224.3</v>
      </c>
      <c r="L38" s="87" t="s">
        <v>30</v>
      </c>
      <c r="M38" s="120">
        <v>15</v>
      </c>
      <c r="N38" s="64">
        <v>98790.239999999991</v>
      </c>
      <c r="O38" s="58"/>
      <c r="P38" s="37" t="s">
        <v>62</v>
      </c>
      <c r="Q38" s="113"/>
      <c r="R38" s="38">
        <f>SUM(R15:R36)</f>
        <v>8417578.3828000035</v>
      </c>
    </row>
    <row r="39" spans="2:18" x14ac:dyDescent="0.3">
      <c r="B39" s="140"/>
      <c r="C39" s="176"/>
      <c r="D39" s="164"/>
      <c r="E39" s="164"/>
      <c r="F39" s="174"/>
      <c r="G39" s="192"/>
      <c r="H39" s="164"/>
      <c r="I39" s="81">
        <v>17</v>
      </c>
      <c r="J39" s="94" t="s">
        <v>31</v>
      </c>
      <c r="K39" s="96">
        <v>44484.84</v>
      </c>
      <c r="L39" s="87" t="s">
        <v>32</v>
      </c>
      <c r="M39" s="120">
        <v>15</v>
      </c>
      <c r="N39" s="64">
        <v>98790.239999999991</v>
      </c>
      <c r="O39" s="40"/>
      <c r="R39" s="30"/>
    </row>
    <row r="40" spans="2:18" x14ac:dyDescent="0.3">
      <c r="B40" s="140"/>
      <c r="C40" s="176"/>
      <c r="D40" s="164"/>
      <c r="E40" s="164"/>
      <c r="F40" s="174"/>
      <c r="G40" s="192"/>
      <c r="H40" s="164"/>
      <c r="I40" s="81">
        <v>17</v>
      </c>
      <c r="J40" s="94" t="s">
        <v>33</v>
      </c>
      <c r="K40" s="96">
        <v>44484.84</v>
      </c>
      <c r="L40" s="87" t="s">
        <v>34</v>
      </c>
      <c r="M40" s="120">
        <v>15</v>
      </c>
      <c r="N40" s="64">
        <v>45953.399999999994</v>
      </c>
      <c r="O40" s="40"/>
      <c r="R40" s="30"/>
    </row>
    <row r="41" spans="2:18" x14ac:dyDescent="0.3">
      <c r="B41" s="140"/>
      <c r="C41" s="176"/>
      <c r="D41" s="164"/>
      <c r="E41" s="164"/>
      <c r="F41" s="174"/>
      <c r="G41" s="192"/>
      <c r="H41" s="164"/>
      <c r="I41" s="81">
        <v>17</v>
      </c>
      <c r="J41" s="94" t="s">
        <v>35</v>
      </c>
      <c r="K41" s="96">
        <v>44484.84</v>
      </c>
      <c r="L41" s="87" t="s">
        <v>36</v>
      </c>
      <c r="M41" s="120">
        <v>15</v>
      </c>
      <c r="N41" s="65">
        <v>45285.24</v>
      </c>
      <c r="O41" s="41"/>
      <c r="R41" s="30"/>
    </row>
    <row r="42" spans="2:18" x14ac:dyDescent="0.3">
      <c r="B42" s="140"/>
      <c r="C42" s="176"/>
      <c r="D42" s="164"/>
      <c r="E42" s="164"/>
      <c r="F42" s="174"/>
      <c r="G42" s="192"/>
      <c r="H42" s="164"/>
      <c r="I42" s="81">
        <v>17</v>
      </c>
      <c r="J42" s="134"/>
      <c r="K42" s="135"/>
      <c r="L42" s="87" t="s">
        <v>37</v>
      </c>
      <c r="M42" s="120">
        <v>15</v>
      </c>
      <c r="N42" s="64">
        <v>45285.24</v>
      </c>
      <c r="O42" s="40"/>
      <c r="R42" s="30"/>
    </row>
    <row r="43" spans="2:18" x14ac:dyDescent="0.3">
      <c r="B43" s="140"/>
      <c r="C43" s="176"/>
      <c r="D43" s="164"/>
      <c r="E43" s="164"/>
      <c r="F43" s="174"/>
      <c r="G43" s="192"/>
      <c r="H43" s="164"/>
      <c r="I43" s="81">
        <v>17</v>
      </c>
      <c r="J43" s="136"/>
      <c r="K43" s="137"/>
      <c r="L43" s="87" t="s">
        <v>38</v>
      </c>
      <c r="M43" s="120">
        <v>15</v>
      </c>
      <c r="N43" s="64">
        <v>45285.24</v>
      </c>
      <c r="O43" s="40"/>
      <c r="R43" s="30"/>
    </row>
    <row r="44" spans="2:18" x14ac:dyDescent="0.3">
      <c r="B44" s="140"/>
      <c r="C44" s="176"/>
      <c r="D44" s="164"/>
      <c r="E44" s="164"/>
      <c r="F44" s="174"/>
      <c r="G44" s="192"/>
      <c r="H44" s="164"/>
      <c r="I44" s="81">
        <v>17</v>
      </c>
      <c r="J44" s="136"/>
      <c r="K44" s="137"/>
      <c r="L44" s="87" t="s">
        <v>63</v>
      </c>
      <c r="M44" s="120">
        <v>15</v>
      </c>
      <c r="N44" s="64">
        <v>39014.28</v>
      </c>
      <c r="O44" s="40"/>
      <c r="R44" s="30"/>
    </row>
    <row r="45" spans="2:18" x14ac:dyDescent="0.3">
      <c r="B45" s="140"/>
      <c r="C45" s="176"/>
      <c r="D45" s="164"/>
      <c r="E45" s="164"/>
      <c r="F45" s="174"/>
      <c r="G45" s="192"/>
      <c r="H45" s="164"/>
      <c r="I45" s="81">
        <v>17</v>
      </c>
      <c r="J45" s="136"/>
      <c r="K45" s="137"/>
      <c r="L45" s="87" t="s">
        <v>40</v>
      </c>
      <c r="M45" s="120">
        <v>15</v>
      </c>
      <c r="N45" s="64">
        <v>29354.495999999996</v>
      </c>
      <c r="O45" s="40"/>
      <c r="R45" s="30"/>
    </row>
    <row r="46" spans="2:18" x14ac:dyDescent="0.3">
      <c r="B46" s="140"/>
      <c r="C46" s="176"/>
      <c r="D46" s="164"/>
      <c r="E46" s="164"/>
      <c r="F46" s="174"/>
      <c r="G46" s="192"/>
      <c r="H46" s="164"/>
      <c r="I46" s="81">
        <v>17</v>
      </c>
      <c r="J46" s="136"/>
      <c r="K46" s="137"/>
      <c r="L46" s="87" t="s">
        <v>41</v>
      </c>
      <c r="M46" s="120">
        <v>15</v>
      </c>
      <c r="N46" s="64">
        <v>26987.399999999998</v>
      </c>
      <c r="O46" s="40"/>
      <c r="R46" s="30"/>
    </row>
    <row r="47" spans="2:18" x14ac:dyDescent="0.3">
      <c r="B47" s="140"/>
      <c r="C47" s="176"/>
      <c r="D47" s="164"/>
      <c r="E47" s="164"/>
      <c r="F47" s="174"/>
      <c r="G47" s="192"/>
      <c r="H47" s="164"/>
      <c r="I47" s="81">
        <v>17</v>
      </c>
      <c r="J47" s="136"/>
      <c r="K47" s="137"/>
      <c r="L47" s="87" t="s">
        <v>42</v>
      </c>
      <c r="M47" s="120">
        <v>15</v>
      </c>
      <c r="N47" s="64">
        <v>26987.399999999998</v>
      </c>
      <c r="O47" s="40"/>
      <c r="R47" s="30"/>
    </row>
    <row r="48" spans="2:18" x14ac:dyDescent="0.3">
      <c r="B48" s="140"/>
      <c r="C48" s="176"/>
      <c r="D48" s="164"/>
      <c r="E48" s="164"/>
      <c r="F48" s="174"/>
      <c r="G48" s="192"/>
      <c r="H48" s="164"/>
      <c r="I48" s="81">
        <v>17</v>
      </c>
      <c r="J48" s="136"/>
      <c r="K48" s="137"/>
      <c r="L48" s="87" t="s">
        <v>43</v>
      </c>
      <c r="M48" s="120">
        <v>15</v>
      </c>
      <c r="N48" s="64">
        <v>26987.399999999998</v>
      </c>
      <c r="O48" s="40"/>
      <c r="R48" s="30"/>
    </row>
    <row r="49" spans="2:18" x14ac:dyDescent="0.3">
      <c r="B49" s="140"/>
      <c r="C49" s="176"/>
      <c r="D49" s="164"/>
      <c r="E49" s="164"/>
      <c r="F49" s="174"/>
      <c r="G49" s="192"/>
      <c r="H49" s="164"/>
      <c r="I49" s="81">
        <v>17</v>
      </c>
      <c r="J49" s="136"/>
      <c r="K49" s="137"/>
      <c r="L49" s="87" t="s">
        <v>44</v>
      </c>
      <c r="M49" s="120">
        <v>15</v>
      </c>
      <c r="N49" s="64">
        <v>29040.6</v>
      </c>
      <c r="O49" s="40"/>
      <c r="R49" s="30"/>
    </row>
    <row r="50" spans="2:18" x14ac:dyDescent="0.3">
      <c r="B50" s="140"/>
      <c r="C50" s="176"/>
      <c r="D50" s="164"/>
      <c r="E50" s="164"/>
      <c r="F50" s="174"/>
      <c r="G50" s="192"/>
      <c r="H50" s="164"/>
      <c r="I50" s="81">
        <v>17</v>
      </c>
      <c r="J50" s="136"/>
      <c r="K50" s="137"/>
      <c r="L50" s="87" t="s">
        <v>45</v>
      </c>
      <c r="M50" s="120">
        <v>15</v>
      </c>
      <c r="N50" s="64">
        <v>19390.559999999998</v>
      </c>
      <c r="O50" s="40"/>
      <c r="R50" s="30"/>
    </row>
    <row r="51" spans="2:18" x14ac:dyDescent="0.3">
      <c r="B51" s="140"/>
      <c r="C51" s="176"/>
      <c r="D51" s="164"/>
      <c r="E51" s="164"/>
      <c r="F51" s="174"/>
      <c r="G51" s="192"/>
      <c r="H51" s="164"/>
      <c r="I51" s="81">
        <v>17</v>
      </c>
      <c r="J51" s="136"/>
      <c r="K51" s="137"/>
      <c r="L51" s="87" t="s">
        <v>46</v>
      </c>
      <c r="M51" s="120">
        <v>15</v>
      </c>
      <c r="N51" s="64">
        <v>21245.399999999998</v>
      </c>
      <c r="O51" s="40"/>
      <c r="R51" s="30"/>
    </row>
    <row r="52" spans="2:18" x14ac:dyDescent="0.3">
      <c r="B52" s="140"/>
      <c r="C52" s="176"/>
      <c r="D52" s="164"/>
      <c r="E52" s="164"/>
      <c r="F52" s="174"/>
      <c r="G52" s="192"/>
      <c r="H52" s="164"/>
      <c r="I52" s="81">
        <v>17</v>
      </c>
      <c r="J52" s="136"/>
      <c r="K52" s="137"/>
      <c r="L52" s="87" t="s">
        <v>47</v>
      </c>
      <c r="M52" s="120">
        <v>15</v>
      </c>
      <c r="N52" s="64">
        <v>21245.399999999998</v>
      </c>
      <c r="O52" s="40"/>
      <c r="R52" s="30"/>
    </row>
    <row r="53" spans="2:18" x14ac:dyDescent="0.3">
      <c r="B53" s="140"/>
      <c r="C53" s="176"/>
      <c r="D53" s="164"/>
      <c r="E53" s="164"/>
      <c r="F53" s="174"/>
      <c r="G53" s="192"/>
      <c r="H53" s="164"/>
      <c r="I53" s="81">
        <v>17</v>
      </c>
      <c r="J53" s="138"/>
      <c r="K53" s="139"/>
      <c r="L53" s="88" t="s">
        <v>48</v>
      </c>
      <c r="M53" s="121">
        <v>15</v>
      </c>
      <c r="N53" s="64">
        <v>21245.399999999998</v>
      </c>
      <c r="O53" s="40"/>
      <c r="P53" s="16"/>
      <c r="Q53" s="117"/>
      <c r="R53" s="31"/>
    </row>
    <row r="54" spans="2:18" s="16" customFormat="1" x14ac:dyDescent="0.3">
      <c r="B54" s="140"/>
      <c r="C54" s="177"/>
      <c r="D54" s="165"/>
      <c r="E54" s="165"/>
      <c r="F54" s="28" t="s">
        <v>49</v>
      </c>
      <c r="G54" s="54">
        <f>SUM(G36:G53)</f>
        <v>1003325.83</v>
      </c>
      <c r="H54" s="165"/>
      <c r="I54" s="82"/>
      <c r="J54" s="28" t="s">
        <v>49</v>
      </c>
      <c r="K54" s="102">
        <f>SUM(K36:K53)</f>
        <v>223334.21999999997</v>
      </c>
      <c r="L54" s="28" t="s">
        <v>49</v>
      </c>
      <c r="M54" s="108"/>
      <c r="N54" s="69">
        <f>SUM(N36:N53)</f>
        <v>779991.6096000002</v>
      </c>
      <c r="O54" s="42"/>
      <c r="P54" s="6"/>
      <c r="Q54" s="112"/>
      <c r="R54" s="6"/>
    </row>
    <row r="55" spans="2:18" x14ac:dyDescent="0.3">
      <c r="B55" s="141">
        <v>4</v>
      </c>
      <c r="C55" s="144" t="s">
        <v>20</v>
      </c>
      <c r="D55" s="144" t="s">
        <v>64</v>
      </c>
      <c r="E55" s="144" t="s">
        <v>65</v>
      </c>
      <c r="F55" s="155" t="s">
        <v>66</v>
      </c>
      <c r="G55" s="171">
        <v>1351205.58</v>
      </c>
      <c r="H55" s="144" t="s">
        <v>54</v>
      </c>
      <c r="I55" s="83">
        <v>19</v>
      </c>
      <c r="J55" s="98" t="s">
        <v>25</v>
      </c>
      <c r="K55" s="99">
        <v>39231.199999999997</v>
      </c>
      <c r="L55" s="32" t="s">
        <v>38</v>
      </c>
      <c r="M55" s="111">
        <v>20</v>
      </c>
      <c r="N55" s="70">
        <v>60380.319999999992</v>
      </c>
      <c r="O55" s="40"/>
    </row>
    <row r="56" spans="2:18" x14ac:dyDescent="0.3">
      <c r="B56" s="141"/>
      <c r="C56" s="145"/>
      <c r="D56" s="145"/>
      <c r="E56" s="145"/>
      <c r="F56" s="156"/>
      <c r="G56" s="172"/>
      <c r="H56" s="145"/>
      <c r="I56" s="83">
        <v>19</v>
      </c>
      <c r="J56" s="98" t="s">
        <v>27</v>
      </c>
      <c r="K56" s="99">
        <v>38976</v>
      </c>
      <c r="L56" s="32" t="s">
        <v>39</v>
      </c>
      <c r="M56" s="111">
        <v>20</v>
      </c>
      <c r="N56" s="70">
        <v>52019.039999999994</v>
      </c>
      <c r="O56" s="40"/>
    </row>
    <row r="57" spans="2:18" x14ac:dyDescent="0.3">
      <c r="B57" s="141"/>
      <c r="C57" s="145"/>
      <c r="D57" s="145"/>
      <c r="E57" s="145"/>
      <c r="F57" s="156"/>
      <c r="G57" s="172"/>
      <c r="H57" s="145"/>
      <c r="I57" s="83">
        <v>19</v>
      </c>
      <c r="J57" s="98" t="s">
        <v>29</v>
      </c>
      <c r="K57" s="99">
        <v>41632.400000000001</v>
      </c>
      <c r="L57" s="32" t="s">
        <v>37</v>
      </c>
      <c r="M57" s="111">
        <v>20</v>
      </c>
      <c r="N57" s="70">
        <v>60380.319999999992</v>
      </c>
      <c r="O57" s="40"/>
    </row>
    <row r="58" spans="2:18" x14ac:dyDescent="0.3">
      <c r="B58" s="141"/>
      <c r="C58" s="145"/>
      <c r="D58" s="145"/>
      <c r="E58" s="145"/>
      <c r="F58" s="156"/>
      <c r="G58" s="172"/>
      <c r="H58" s="145"/>
      <c r="I58" s="83">
        <v>19</v>
      </c>
      <c r="J58" s="98" t="s">
        <v>31</v>
      </c>
      <c r="K58" s="99">
        <v>59313.120000000003</v>
      </c>
      <c r="L58" s="32" t="s">
        <v>48</v>
      </c>
      <c r="M58" s="111">
        <v>20</v>
      </c>
      <c r="N58" s="70">
        <v>28327.199999999997</v>
      </c>
      <c r="O58" s="40"/>
    </row>
    <row r="59" spans="2:18" x14ac:dyDescent="0.3">
      <c r="B59" s="141"/>
      <c r="C59" s="145"/>
      <c r="D59" s="145"/>
      <c r="E59" s="145"/>
      <c r="F59" s="156"/>
      <c r="G59" s="172"/>
      <c r="H59" s="145"/>
      <c r="I59" s="83">
        <v>19</v>
      </c>
      <c r="J59" s="98" t="s">
        <v>33</v>
      </c>
      <c r="K59" s="99">
        <v>59313.120000000003</v>
      </c>
      <c r="L59" s="32" t="s">
        <v>42</v>
      </c>
      <c r="M59" s="111">
        <v>20</v>
      </c>
      <c r="N59" s="70">
        <v>35983.199999999997</v>
      </c>
      <c r="O59" s="40"/>
    </row>
    <row r="60" spans="2:18" x14ac:dyDescent="0.3">
      <c r="B60" s="141"/>
      <c r="C60" s="145"/>
      <c r="D60" s="145"/>
      <c r="E60" s="145"/>
      <c r="F60" s="156"/>
      <c r="G60" s="172"/>
      <c r="H60" s="145"/>
      <c r="I60" s="83">
        <v>19</v>
      </c>
      <c r="J60" s="98" t="s">
        <v>35</v>
      </c>
      <c r="K60" s="99">
        <v>59313.120000000003</v>
      </c>
      <c r="L60" s="32" t="s">
        <v>45</v>
      </c>
      <c r="M60" s="111">
        <v>20</v>
      </c>
      <c r="N60" s="70">
        <v>25854.079999999998</v>
      </c>
      <c r="O60" s="40"/>
    </row>
    <row r="61" spans="2:18" x14ac:dyDescent="0.3">
      <c r="B61" s="141"/>
      <c r="C61" s="145"/>
      <c r="D61" s="145"/>
      <c r="E61" s="145"/>
      <c r="F61" s="156"/>
      <c r="G61" s="172"/>
      <c r="H61" s="145"/>
      <c r="I61" s="83">
        <v>19</v>
      </c>
      <c r="J61" s="128"/>
      <c r="K61" s="129"/>
      <c r="L61" s="32" t="s">
        <v>34</v>
      </c>
      <c r="M61" s="111">
        <v>20</v>
      </c>
      <c r="N61" s="70">
        <v>61271.199999999997</v>
      </c>
      <c r="O61" s="40"/>
    </row>
    <row r="62" spans="2:18" x14ac:dyDescent="0.3">
      <c r="B62" s="141"/>
      <c r="C62" s="145"/>
      <c r="D62" s="145"/>
      <c r="E62" s="145"/>
      <c r="F62" s="156"/>
      <c r="G62" s="172"/>
      <c r="H62" s="145"/>
      <c r="I62" s="83">
        <v>19</v>
      </c>
      <c r="J62" s="130"/>
      <c r="K62" s="131"/>
      <c r="L62" s="32" t="s">
        <v>30</v>
      </c>
      <c r="M62" s="111">
        <v>20</v>
      </c>
      <c r="N62" s="70">
        <v>131720.31999999998</v>
      </c>
      <c r="O62" s="40"/>
    </row>
    <row r="63" spans="2:18" x14ac:dyDescent="0.3">
      <c r="B63" s="141"/>
      <c r="C63" s="145"/>
      <c r="D63" s="145"/>
      <c r="E63" s="145"/>
      <c r="F63" s="156"/>
      <c r="G63" s="172"/>
      <c r="H63" s="145"/>
      <c r="I63" s="83">
        <v>19</v>
      </c>
      <c r="J63" s="130"/>
      <c r="K63" s="131"/>
      <c r="L63" s="32" t="s">
        <v>46</v>
      </c>
      <c r="M63" s="111">
        <v>20</v>
      </c>
      <c r="N63" s="70">
        <v>28327.199999999997</v>
      </c>
      <c r="O63" s="40"/>
    </row>
    <row r="64" spans="2:18" x14ac:dyDescent="0.3">
      <c r="B64" s="141"/>
      <c r="C64" s="145"/>
      <c r="D64" s="145"/>
      <c r="E64" s="145"/>
      <c r="F64" s="156"/>
      <c r="G64" s="172"/>
      <c r="H64" s="145"/>
      <c r="I64" s="83">
        <v>19</v>
      </c>
      <c r="J64" s="130"/>
      <c r="K64" s="131"/>
      <c r="L64" s="32" t="s">
        <v>44</v>
      </c>
      <c r="M64" s="111">
        <v>20</v>
      </c>
      <c r="N64" s="70">
        <v>38720.799999999996</v>
      </c>
      <c r="O64" s="40"/>
    </row>
    <row r="65" spans="2:18" x14ac:dyDescent="0.3">
      <c r="B65" s="141"/>
      <c r="C65" s="145"/>
      <c r="D65" s="145"/>
      <c r="E65" s="145"/>
      <c r="F65" s="156"/>
      <c r="G65" s="172"/>
      <c r="H65" s="145"/>
      <c r="I65" s="83">
        <v>19</v>
      </c>
      <c r="J65" s="130"/>
      <c r="K65" s="131"/>
      <c r="L65" s="32" t="s">
        <v>40</v>
      </c>
      <c r="M65" s="111">
        <v>20</v>
      </c>
      <c r="N65" s="70">
        <v>39139.328000000001</v>
      </c>
      <c r="O65" s="40"/>
    </row>
    <row r="66" spans="2:18" x14ac:dyDescent="0.3">
      <c r="B66" s="141"/>
      <c r="C66" s="145"/>
      <c r="D66" s="145"/>
      <c r="E66" s="145"/>
      <c r="F66" s="156"/>
      <c r="G66" s="172"/>
      <c r="H66" s="145"/>
      <c r="I66" s="83">
        <v>19</v>
      </c>
      <c r="J66" s="130"/>
      <c r="K66" s="131"/>
      <c r="L66" s="32" t="s">
        <v>41</v>
      </c>
      <c r="M66" s="111">
        <v>20</v>
      </c>
      <c r="N66" s="70">
        <v>35983.199999999997</v>
      </c>
      <c r="O66" s="40"/>
    </row>
    <row r="67" spans="2:18" x14ac:dyDescent="0.3">
      <c r="B67" s="141"/>
      <c r="C67" s="145"/>
      <c r="D67" s="145"/>
      <c r="E67" s="145"/>
      <c r="F67" s="156"/>
      <c r="G67" s="172"/>
      <c r="H67" s="145"/>
      <c r="I67" s="83">
        <v>19</v>
      </c>
      <c r="J67" s="130"/>
      <c r="K67" s="131"/>
      <c r="L67" s="32" t="s">
        <v>26</v>
      </c>
      <c r="M67" s="111">
        <v>20</v>
      </c>
      <c r="N67" s="70">
        <v>67189.055999999997</v>
      </c>
      <c r="O67" s="40"/>
    </row>
    <row r="68" spans="2:18" x14ac:dyDescent="0.3">
      <c r="B68" s="141"/>
      <c r="C68" s="145"/>
      <c r="D68" s="145"/>
      <c r="E68" s="145"/>
      <c r="F68" s="156"/>
      <c r="G68" s="172"/>
      <c r="H68" s="145"/>
      <c r="I68" s="83">
        <v>19</v>
      </c>
      <c r="J68" s="130"/>
      <c r="K68" s="131"/>
      <c r="L68" s="32" t="s">
        <v>32</v>
      </c>
      <c r="M68" s="111">
        <v>20</v>
      </c>
      <c r="N68" s="70">
        <v>131720.31999999998</v>
      </c>
      <c r="O68" s="40"/>
    </row>
    <row r="69" spans="2:18" x14ac:dyDescent="0.3">
      <c r="B69" s="141"/>
      <c r="C69" s="145"/>
      <c r="D69" s="145"/>
      <c r="E69" s="145"/>
      <c r="F69" s="156"/>
      <c r="G69" s="172"/>
      <c r="H69" s="145"/>
      <c r="I69" s="83">
        <v>19</v>
      </c>
      <c r="J69" s="130"/>
      <c r="K69" s="131"/>
      <c r="L69" s="32" t="s">
        <v>47</v>
      </c>
      <c r="M69" s="111">
        <v>20</v>
      </c>
      <c r="N69" s="70">
        <v>28327.199999999997</v>
      </c>
      <c r="O69" s="40"/>
    </row>
    <row r="70" spans="2:18" x14ac:dyDescent="0.3">
      <c r="B70" s="141"/>
      <c r="C70" s="145"/>
      <c r="D70" s="145"/>
      <c r="E70" s="145"/>
      <c r="F70" s="156"/>
      <c r="G70" s="172"/>
      <c r="H70" s="145"/>
      <c r="I70" s="83">
        <v>19</v>
      </c>
      <c r="J70" s="130"/>
      <c r="K70" s="131"/>
      <c r="L70" s="32" t="s">
        <v>28</v>
      </c>
      <c r="M70" s="111">
        <v>20</v>
      </c>
      <c r="N70" s="70">
        <v>131720.31999999998</v>
      </c>
      <c r="O70" s="40"/>
    </row>
    <row r="71" spans="2:18" x14ac:dyDescent="0.3">
      <c r="B71" s="141"/>
      <c r="C71" s="145"/>
      <c r="D71" s="145"/>
      <c r="E71" s="145"/>
      <c r="F71" s="156"/>
      <c r="G71" s="172"/>
      <c r="H71" s="145"/>
      <c r="I71" s="83">
        <v>19</v>
      </c>
      <c r="J71" s="130"/>
      <c r="K71" s="131"/>
      <c r="L71" s="32" t="s">
        <v>36</v>
      </c>
      <c r="M71" s="111">
        <v>20</v>
      </c>
      <c r="N71" s="70">
        <v>60380.319999999992</v>
      </c>
      <c r="O71" s="40"/>
    </row>
    <row r="72" spans="2:18" x14ac:dyDescent="0.3">
      <c r="B72" s="141"/>
      <c r="C72" s="145"/>
      <c r="D72" s="145"/>
      <c r="E72" s="145"/>
      <c r="F72" s="157"/>
      <c r="G72" s="173"/>
      <c r="H72" s="145"/>
      <c r="I72" s="83">
        <v>19</v>
      </c>
      <c r="J72" s="132"/>
      <c r="K72" s="133"/>
      <c r="L72" s="32" t="s">
        <v>43</v>
      </c>
      <c r="M72" s="111">
        <v>20</v>
      </c>
      <c r="N72" s="70">
        <v>35983.199999999997</v>
      </c>
      <c r="O72" s="40"/>
      <c r="P72" s="16"/>
      <c r="Q72" s="117"/>
      <c r="R72" s="16"/>
    </row>
    <row r="73" spans="2:18" s="16" customFormat="1" x14ac:dyDescent="0.3">
      <c r="B73" s="141"/>
      <c r="C73" s="146"/>
      <c r="D73" s="146"/>
      <c r="E73" s="146"/>
      <c r="F73" s="28" t="s">
        <v>49</v>
      </c>
      <c r="G73" s="24">
        <f>SUM(G55)</f>
        <v>1351205.58</v>
      </c>
      <c r="H73" s="146"/>
      <c r="I73" s="29"/>
      <c r="J73" s="28" t="s">
        <v>49</v>
      </c>
      <c r="K73" s="101">
        <f>SUM(K55:K60)</f>
        <v>297778.96000000002</v>
      </c>
      <c r="L73" s="28" t="s">
        <v>49</v>
      </c>
      <c r="M73" s="108"/>
      <c r="N73" s="71">
        <f>SUM(N55:N72)</f>
        <v>1053426.6239999998</v>
      </c>
      <c r="O73" s="42"/>
      <c r="P73" s="6"/>
      <c r="Q73" s="112"/>
      <c r="R73" s="6"/>
    </row>
    <row r="74" spans="2:18" x14ac:dyDescent="0.3">
      <c r="B74" s="140">
        <v>5</v>
      </c>
      <c r="C74" s="148" t="s">
        <v>20</v>
      </c>
      <c r="D74" s="148" t="s">
        <v>67</v>
      </c>
      <c r="E74" s="148" t="s">
        <v>68</v>
      </c>
      <c r="F74" s="149" t="s">
        <v>69</v>
      </c>
      <c r="G74" s="152">
        <v>1013404.19</v>
      </c>
      <c r="H74" s="163" t="s">
        <v>54</v>
      </c>
      <c r="I74" s="81">
        <v>27</v>
      </c>
      <c r="J74" s="94" t="s">
        <v>25</v>
      </c>
      <c r="K74" s="96">
        <v>29423.4</v>
      </c>
      <c r="L74" s="90" t="s">
        <v>26</v>
      </c>
      <c r="M74" s="123">
        <v>15</v>
      </c>
      <c r="N74" s="64">
        <v>50391.791999999994</v>
      </c>
      <c r="O74" s="40"/>
    </row>
    <row r="75" spans="2:18" x14ac:dyDescent="0.3">
      <c r="B75" s="140"/>
      <c r="C75" s="148"/>
      <c r="D75" s="148"/>
      <c r="E75" s="148"/>
      <c r="F75" s="150"/>
      <c r="G75" s="153"/>
      <c r="H75" s="164"/>
      <c r="I75" s="81">
        <v>27</v>
      </c>
      <c r="J75" s="94" t="s">
        <v>27</v>
      </c>
      <c r="K75" s="96">
        <v>29232</v>
      </c>
      <c r="L75" s="90" t="s">
        <v>28</v>
      </c>
      <c r="M75" s="123">
        <v>15</v>
      </c>
      <c r="N75" s="64">
        <v>98790.24</v>
      </c>
      <c r="O75" s="40"/>
    </row>
    <row r="76" spans="2:18" x14ac:dyDescent="0.3">
      <c r="B76" s="140"/>
      <c r="C76" s="148"/>
      <c r="D76" s="148"/>
      <c r="E76" s="148"/>
      <c r="F76" s="150"/>
      <c r="G76" s="153"/>
      <c r="H76" s="164"/>
      <c r="I76" s="81">
        <v>27</v>
      </c>
      <c r="J76" s="94" t="s">
        <v>29</v>
      </c>
      <c r="K76" s="96">
        <v>31224.3</v>
      </c>
      <c r="L76" s="90" t="s">
        <v>30</v>
      </c>
      <c r="M76" s="123">
        <v>15</v>
      </c>
      <c r="N76" s="64">
        <v>98790.24</v>
      </c>
      <c r="O76" s="40"/>
    </row>
    <row r="77" spans="2:18" x14ac:dyDescent="0.3">
      <c r="B77" s="140"/>
      <c r="C77" s="148"/>
      <c r="D77" s="148"/>
      <c r="E77" s="148"/>
      <c r="F77" s="150"/>
      <c r="G77" s="153"/>
      <c r="H77" s="164"/>
      <c r="I77" s="81">
        <v>27</v>
      </c>
      <c r="J77" s="94" t="s">
        <v>31</v>
      </c>
      <c r="K77" s="96">
        <v>44484.84</v>
      </c>
      <c r="L77" s="90" t="s">
        <v>32</v>
      </c>
      <c r="M77" s="123">
        <v>15</v>
      </c>
      <c r="N77" s="64">
        <v>98790.24</v>
      </c>
      <c r="O77" s="40"/>
    </row>
    <row r="78" spans="2:18" x14ac:dyDescent="0.3">
      <c r="B78" s="140"/>
      <c r="C78" s="148"/>
      <c r="D78" s="148"/>
      <c r="E78" s="148"/>
      <c r="F78" s="150"/>
      <c r="G78" s="153"/>
      <c r="H78" s="164"/>
      <c r="I78" s="81">
        <v>27</v>
      </c>
      <c r="J78" s="94" t="s">
        <v>33</v>
      </c>
      <c r="K78" s="96">
        <v>44484.84</v>
      </c>
      <c r="L78" s="90" t="s">
        <v>34</v>
      </c>
      <c r="M78" s="123">
        <v>15</v>
      </c>
      <c r="N78" s="64">
        <v>45953.4</v>
      </c>
      <c r="O78" s="40"/>
    </row>
    <row r="79" spans="2:18" x14ac:dyDescent="0.3">
      <c r="B79" s="140"/>
      <c r="C79" s="148"/>
      <c r="D79" s="148"/>
      <c r="E79" s="148"/>
      <c r="F79" s="150"/>
      <c r="G79" s="153"/>
      <c r="H79" s="164"/>
      <c r="I79" s="81">
        <v>27</v>
      </c>
      <c r="J79" s="94" t="s">
        <v>35</v>
      </c>
      <c r="K79" s="96">
        <v>44484.84</v>
      </c>
      <c r="L79" s="90" t="s">
        <v>36</v>
      </c>
      <c r="M79" s="123">
        <v>15</v>
      </c>
      <c r="N79" s="64">
        <v>45285.24</v>
      </c>
      <c r="O79" s="40"/>
    </row>
    <row r="80" spans="2:18" x14ac:dyDescent="0.3">
      <c r="B80" s="140"/>
      <c r="C80" s="148"/>
      <c r="D80" s="148"/>
      <c r="E80" s="148"/>
      <c r="F80" s="150"/>
      <c r="G80" s="153"/>
      <c r="H80" s="164"/>
      <c r="I80" s="81">
        <v>27</v>
      </c>
      <c r="J80" s="134"/>
      <c r="K80" s="135"/>
      <c r="L80" s="90" t="s">
        <v>37</v>
      </c>
      <c r="M80" s="123">
        <v>15</v>
      </c>
      <c r="N80" s="64">
        <v>45285.24</v>
      </c>
      <c r="O80" s="40"/>
    </row>
    <row r="81" spans="2:18" x14ac:dyDescent="0.3">
      <c r="B81" s="140"/>
      <c r="C81" s="148"/>
      <c r="D81" s="148"/>
      <c r="E81" s="148"/>
      <c r="F81" s="150"/>
      <c r="G81" s="153"/>
      <c r="H81" s="164"/>
      <c r="I81" s="81">
        <v>27</v>
      </c>
      <c r="J81" s="136"/>
      <c r="K81" s="137"/>
      <c r="L81" s="90" t="s">
        <v>38</v>
      </c>
      <c r="M81" s="123">
        <v>15</v>
      </c>
      <c r="N81" s="64">
        <v>45285.24</v>
      </c>
      <c r="O81" s="40"/>
    </row>
    <row r="82" spans="2:18" x14ac:dyDescent="0.3">
      <c r="B82" s="140"/>
      <c r="C82" s="148"/>
      <c r="D82" s="148"/>
      <c r="E82" s="148"/>
      <c r="F82" s="150"/>
      <c r="G82" s="153"/>
      <c r="H82" s="164"/>
      <c r="I82" s="81">
        <v>27</v>
      </c>
      <c r="J82" s="136"/>
      <c r="K82" s="137"/>
      <c r="L82" s="90" t="s">
        <v>39</v>
      </c>
      <c r="M82" s="123">
        <v>15</v>
      </c>
      <c r="N82" s="64">
        <v>39014.28</v>
      </c>
      <c r="O82" s="40"/>
    </row>
    <row r="83" spans="2:18" x14ac:dyDescent="0.3">
      <c r="B83" s="140"/>
      <c r="C83" s="148"/>
      <c r="D83" s="148"/>
      <c r="E83" s="148"/>
      <c r="F83" s="150"/>
      <c r="G83" s="153"/>
      <c r="H83" s="164"/>
      <c r="I83" s="81">
        <v>27</v>
      </c>
      <c r="J83" s="136"/>
      <c r="K83" s="137"/>
      <c r="L83" s="90" t="s">
        <v>40</v>
      </c>
      <c r="M83" s="123">
        <v>15</v>
      </c>
      <c r="N83" s="64">
        <v>29354.495999999999</v>
      </c>
      <c r="O83" s="40"/>
    </row>
    <row r="84" spans="2:18" x14ac:dyDescent="0.3">
      <c r="B84" s="140"/>
      <c r="C84" s="148"/>
      <c r="D84" s="148"/>
      <c r="E84" s="148"/>
      <c r="F84" s="150"/>
      <c r="G84" s="153"/>
      <c r="H84" s="164"/>
      <c r="I84" s="81">
        <v>27</v>
      </c>
      <c r="J84" s="136"/>
      <c r="K84" s="137"/>
      <c r="L84" s="90" t="s">
        <v>41</v>
      </c>
      <c r="M84" s="123">
        <v>15</v>
      </c>
      <c r="N84" s="64">
        <v>26987.4</v>
      </c>
      <c r="O84" s="40"/>
    </row>
    <row r="85" spans="2:18" x14ac:dyDescent="0.3">
      <c r="B85" s="140"/>
      <c r="C85" s="148"/>
      <c r="D85" s="148"/>
      <c r="E85" s="148"/>
      <c r="F85" s="150"/>
      <c r="G85" s="153"/>
      <c r="H85" s="164"/>
      <c r="I85" s="81">
        <v>27</v>
      </c>
      <c r="J85" s="136"/>
      <c r="K85" s="137"/>
      <c r="L85" s="90" t="s">
        <v>42</v>
      </c>
      <c r="M85" s="123">
        <v>15</v>
      </c>
      <c r="N85" s="64">
        <v>26987.4</v>
      </c>
      <c r="O85" s="40"/>
    </row>
    <row r="86" spans="2:18" x14ac:dyDescent="0.3">
      <c r="B86" s="140"/>
      <c r="C86" s="148"/>
      <c r="D86" s="148"/>
      <c r="E86" s="148"/>
      <c r="F86" s="150"/>
      <c r="G86" s="153"/>
      <c r="H86" s="164"/>
      <c r="I86" s="81">
        <v>27</v>
      </c>
      <c r="J86" s="136"/>
      <c r="K86" s="137"/>
      <c r="L86" s="90" t="s">
        <v>43</v>
      </c>
      <c r="M86" s="123">
        <v>15</v>
      </c>
      <c r="N86" s="64">
        <v>26987.4</v>
      </c>
      <c r="O86" s="40"/>
    </row>
    <row r="87" spans="2:18" x14ac:dyDescent="0.3">
      <c r="B87" s="140"/>
      <c r="C87" s="148"/>
      <c r="D87" s="148"/>
      <c r="E87" s="148"/>
      <c r="F87" s="150"/>
      <c r="G87" s="153"/>
      <c r="H87" s="164"/>
      <c r="I87" s="81">
        <v>27</v>
      </c>
      <c r="J87" s="136"/>
      <c r="K87" s="137"/>
      <c r="L87" s="90" t="s">
        <v>44</v>
      </c>
      <c r="M87" s="123">
        <v>15</v>
      </c>
      <c r="N87" s="64">
        <v>29040.6</v>
      </c>
      <c r="O87" s="40"/>
    </row>
    <row r="88" spans="2:18" x14ac:dyDescent="0.3">
      <c r="B88" s="140"/>
      <c r="C88" s="148"/>
      <c r="D88" s="148"/>
      <c r="E88" s="148"/>
      <c r="F88" s="150"/>
      <c r="G88" s="153"/>
      <c r="H88" s="164"/>
      <c r="I88" s="81">
        <v>27</v>
      </c>
      <c r="J88" s="136"/>
      <c r="K88" s="137"/>
      <c r="L88" s="90" t="s">
        <v>45</v>
      </c>
      <c r="M88" s="123">
        <v>15</v>
      </c>
      <c r="N88" s="64">
        <v>19390.560000000001</v>
      </c>
      <c r="O88" s="40"/>
    </row>
    <row r="89" spans="2:18" x14ac:dyDescent="0.3">
      <c r="B89" s="140"/>
      <c r="C89" s="148"/>
      <c r="D89" s="148"/>
      <c r="E89" s="148"/>
      <c r="F89" s="150"/>
      <c r="G89" s="153"/>
      <c r="H89" s="164"/>
      <c r="I89" s="81">
        <v>27</v>
      </c>
      <c r="J89" s="136"/>
      <c r="K89" s="137"/>
      <c r="L89" s="90" t="s">
        <v>46</v>
      </c>
      <c r="M89" s="123">
        <v>15</v>
      </c>
      <c r="N89" s="64">
        <v>21245.4</v>
      </c>
      <c r="O89" s="40"/>
    </row>
    <row r="90" spans="2:18" x14ac:dyDescent="0.3">
      <c r="B90" s="140"/>
      <c r="C90" s="148"/>
      <c r="D90" s="148"/>
      <c r="E90" s="148"/>
      <c r="F90" s="150"/>
      <c r="G90" s="153"/>
      <c r="H90" s="164"/>
      <c r="I90" s="81">
        <v>27</v>
      </c>
      <c r="J90" s="136"/>
      <c r="K90" s="137"/>
      <c r="L90" s="90" t="s">
        <v>47</v>
      </c>
      <c r="M90" s="123">
        <v>15</v>
      </c>
      <c r="N90" s="64">
        <v>21245.4</v>
      </c>
      <c r="O90" s="40"/>
    </row>
    <row r="91" spans="2:18" x14ac:dyDescent="0.3">
      <c r="B91" s="140"/>
      <c r="C91" s="148"/>
      <c r="D91" s="148"/>
      <c r="E91" s="148"/>
      <c r="F91" s="151"/>
      <c r="G91" s="154"/>
      <c r="H91" s="164"/>
      <c r="I91" s="81">
        <v>27</v>
      </c>
      <c r="J91" s="138"/>
      <c r="K91" s="139"/>
      <c r="L91" s="90" t="s">
        <v>48</v>
      </c>
      <c r="M91" s="123">
        <v>15</v>
      </c>
      <c r="N91" s="64">
        <v>21245.4</v>
      </c>
      <c r="O91" s="40"/>
      <c r="P91" s="16"/>
      <c r="Q91" s="117"/>
      <c r="R91" s="16"/>
    </row>
    <row r="92" spans="2:18" s="16" customFormat="1" x14ac:dyDescent="0.3">
      <c r="B92" s="140"/>
      <c r="C92" s="148"/>
      <c r="D92" s="148"/>
      <c r="E92" s="148"/>
      <c r="F92" s="28" t="s">
        <v>49</v>
      </c>
      <c r="G92" s="54">
        <f>SUM(G74)</f>
        <v>1013404.19</v>
      </c>
      <c r="H92" s="165"/>
      <c r="I92" s="82"/>
      <c r="J92" s="28" t="s">
        <v>49</v>
      </c>
      <c r="K92" s="102">
        <f>SUM(K74:K79)</f>
        <v>223334.21999999997</v>
      </c>
      <c r="L92" s="28" t="s">
        <v>49</v>
      </c>
      <c r="M92" s="108"/>
      <c r="N92" s="69">
        <f>SUM(N74:N91)</f>
        <v>790069.96800000023</v>
      </c>
      <c r="O92" s="42"/>
      <c r="P92" s="106"/>
      <c r="Q92" s="112"/>
      <c r="R92" s="6"/>
    </row>
    <row r="93" spans="2:18" x14ac:dyDescent="0.3">
      <c r="B93" s="141">
        <v>6</v>
      </c>
      <c r="C93" s="178" t="s">
        <v>20</v>
      </c>
      <c r="D93" s="144" t="s">
        <v>70</v>
      </c>
      <c r="E93" s="144" t="s">
        <v>71</v>
      </c>
      <c r="F93" s="155" t="s">
        <v>72</v>
      </c>
      <c r="G93" s="171">
        <v>1560506.24</v>
      </c>
      <c r="H93" s="144" t="s">
        <v>54</v>
      </c>
      <c r="I93" s="83">
        <v>29</v>
      </c>
      <c r="J93" s="98" t="s">
        <v>25</v>
      </c>
      <c r="K93" s="99">
        <v>49039</v>
      </c>
      <c r="L93" s="32" t="s">
        <v>26</v>
      </c>
      <c r="M93" s="111">
        <v>25</v>
      </c>
      <c r="N93" s="72">
        <v>83986.32</v>
      </c>
      <c r="O93" s="43"/>
    </row>
    <row r="94" spans="2:18" x14ac:dyDescent="0.3">
      <c r="B94" s="141"/>
      <c r="C94" s="179"/>
      <c r="D94" s="145"/>
      <c r="E94" s="145"/>
      <c r="F94" s="156"/>
      <c r="G94" s="172"/>
      <c r="H94" s="145"/>
      <c r="I94" s="83">
        <v>29</v>
      </c>
      <c r="J94" s="98" t="s">
        <v>27</v>
      </c>
      <c r="K94" s="99">
        <v>48720</v>
      </c>
      <c r="L94" s="32" t="s">
        <v>28</v>
      </c>
      <c r="M94" s="111">
        <v>25</v>
      </c>
      <c r="N94" s="72">
        <v>164650.4</v>
      </c>
      <c r="O94" s="43"/>
    </row>
    <row r="95" spans="2:18" x14ac:dyDescent="0.3">
      <c r="B95" s="141"/>
      <c r="C95" s="179"/>
      <c r="D95" s="145"/>
      <c r="E95" s="145"/>
      <c r="F95" s="156"/>
      <c r="G95" s="172"/>
      <c r="H95" s="145"/>
      <c r="I95" s="83">
        <v>29</v>
      </c>
      <c r="J95" s="98" t="s">
        <v>29</v>
      </c>
      <c r="K95" s="99">
        <v>41632.400000000001</v>
      </c>
      <c r="L95" s="32" t="s">
        <v>30</v>
      </c>
      <c r="M95" s="111">
        <v>25</v>
      </c>
      <c r="N95" s="72">
        <v>164650.4</v>
      </c>
      <c r="O95" s="43"/>
    </row>
    <row r="96" spans="2:18" x14ac:dyDescent="0.3">
      <c r="B96" s="141"/>
      <c r="C96" s="179"/>
      <c r="D96" s="145"/>
      <c r="E96" s="145"/>
      <c r="F96" s="156"/>
      <c r="G96" s="172"/>
      <c r="H96" s="145"/>
      <c r="I96" s="83">
        <v>29</v>
      </c>
      <c r="J96" s="98" t="s">
        <v>31</v>
      </c>
      <c r="K96" s="99">
        <v>59313.120000000003</v>
      </c>
      <c r="L96" s="32" t="s">
        <v>32</v>
      </c>
      <c r="M96" s="111">
        <v>25</v>
      </c>
      <c r="N96" s="72">
        <v>164650.4</v>
      </c>
      <c r="O96" s="43"/>
    </row>
    <row r="97" spans="2:18" x14ac:dyDescent="0.3">
      <c r="B97" s="141"/>
      <c r="C97" s="179"/>
      <c r="D97" s="145"/>
      <c r="E97" s="145"/>
      <c r="F97" s="156"/>
      <c r="G97" s="172"/>
      <c r="H97" s="145"/>
      <c r="I97" s="83">
        <v>29</v>
      </c>
      <c r="J97" s="98" t="s">
        <v>33</v>
      </c>
      <c r="K97" s="99">
        <v>59313.120000000003</v>
      </c>
      <c r="L97" s="32" t="s">
        <v>34</v>
      </c>
      <c r="M97" s="111">
        <v>20</v>
      </c>
      <c r="N97" s="72">
        <v>61271.199999999997</v>
      </c>
      <c r="O97" s="43"/>
    </row>
    <row r="98" spans="2:18" x14ac:dyDescent="0.3">
      <c r="B98" s="141"/>
      <c r="C98" s="179"/>
      <c r="D98" s="145"/>
      <c r="E98" s="145"/>
      <c r="F98" s="156"/>
      <c r="G98" s="172"/>
      <c r="H98" s="145"/>
      <c r="I98" s="83">
        <v>29</v>
      </c>
      <c r="J98" s="98" t="s">
        <v>35</v>
      </c>
      <c r="K98" s="99">
        <v>59313.120000000003</v>
      </c>
      <c r="L98" s="32" t="s">
        <v>36</v>
      </c>
      <c r="M98" s="111">
        <v>20</v>
      </c>
      <c r="N98" s="72">
        <v>60380.32</v>
      </c>
      <c r="O98" s="43"/>
    </row>
    <row r="99" spans="2:18" x14ac:dyDescent="0.3">
      <c r="B99" s="141"/>
      <c r="C99" s="179"/>
      <c r="D99" s="145"/>
      <c r="E99" s="145"/>
      <c r="F99" s="156"/>
      <c r="G99" s="172"/>
      <c r="H99" s="145"/>
      <c r="I99" s="83">
        <v>29</v>
      </c>
      <c r="J99" s="128"/>
      <c r="K99" s="129"/>
      <c r="L99" s="32" t="s">
        <v>37</v>
      </c>
      <c r="M99" s="111">
        <v>20</v>
      </c>
      <c r="N99" s="72">
        <v>60380.32</v>
      </c>
      <c r="O99" s="43"/>
    </row>
    <row r="100" spans="2:18" x14ac:dyDescent="0.3">
      <c r="B100" s="141"/>
      <c r="C100" s="179"/>
      <c r="D100" s="145"/>
      <c r="E100" s="145"/>
      <c r="F100" s="156"/>
      <c r="G100" s="172"/>
      <c r="H100" s="145"/>
      <c r="I100" s="83">
        <v>29</v>
      </c>
      <c r="J100" s="130"/>
      <c r="K100" s="131"/>
      <c r="L100" s="32" t="s">
        <v>38</v>
      </c>
      <c r="M100" s="111">
        <v>20</v>
      </c>
      <c r="N100" s="72">
        <v>60380.32</v>
      </c>
      <c r="O100" s="43"/>
    </row>
    <row r="101" spans="2:18" x14ac:dyDescent="0.3">
      <c r="B101" s="141"/>
      <c r="C101" s="179"/>
      <c r="D101" s="145"/>
      <c r="E101" s="145"/>
      <c r="F101" s="156"/>
      <c r="G101" s="172"/>
      <c r="H101" s="145"/>
      <c r="I101" s="83">
        <v>29</v>
      </c>
      <c r="J101" s="130"/>
      <c r="K101" s="131"/>
      <c r="L101" s="32" t="s">
        <v>39</v>
      </c>
      <c r="M101" s="111">
        <v>20</v>
      </c>
      <c r="N101" s="72">
        <v>52019.040000000001</v>
      </c>
      <c r="O101" s="43"/>
    </row>
    <row r="102" spans="2:18" x14ac:dyDescent="0.3">
      <c r="B102" s="141"/>
      <c r="C102" s="179"/>
      <c r="D102" s="145"/>
      <c r="E102" s="145"/>
      <c r="F102" s="156"/>
      <c r="G102" s="172"/>
      <c r="H102" s="145"/>
      <c r="I102" s="83">
        <v>29</v>
      </c>
      <c r="J102" s="130"/>
      <c r="K102" s="131"/>
      <c r="L102" s="32" t="s">
        <v>40</v>
      </c>
      <c r="M102" s="111">
        <v>25</v>
      </c>
      <c r="N102" s="72">
        <v>48924.160000000003</v>
      </c>
      <c r="O102" s="43"/>
    </row>
    <row r="103" spans="2:18" x14ac:dyDescent="0.3">
      <c r="B103" s="141"/>
      <c r="C103" s="179"/>
      <c r="D103" s="145"/>
      <c r="E103" s="145"/>
      <c r="F103" s="156"/>
      <c r="G103" s="172"/>
      <c r="H103" s="145"/>
      <c r="I103" s="83">
        <v>29</v>
      </c>
      <c r="J103" s="130"/>
      <c r="K103" s="131"/>
      <c r="L103" s="32" t="s">
        <v>41</v>
      </c>
      <c r="M103" s="111">
        <v>25</v>
      </c>
      <c r="N103" s="72">
        <v>44979</v>
      </c>
      <c r="O103" s="43"/>
    </row>
    <row r="104" spans="2:18" x14ac:dyDescent="0.3">
      <c r="B104" s="141"/>
      <c r="C104" s="179"/>
      <c r="D104" s="145"/>
      <c r="E104" s="145"/>
      <c r="F104" s="156"/>
      <c r="G104" s="172"/>
      <c r="H104" s="145"/>
      <c r="I104" s="83">
        <v>29</v>
      </c>
      <c r="J104" s="130"/>
      <c r="K104" s="131"/>
      <c r="L104" s="32" t="s">
        <v>42</v>
      </c>
      <c r="M104" s="111">
        <v>25</v>
      </c>
      <c r="N104" s="72">
        <v>44979</v>
      </c>
      <c r="O104" s="43"/>
    </row>
    <row r="105" spans="2:18" x14ac:dyDescent="0.3">
      <c r="B105" s="141"/>
      <c r="C105" s="179"/>
      <c r="D105" s="145"/>
      <c r="E105" s="145"/>
      <c r="F105" s="156"/>
      <c r="G105" s="172"/>
      <c r="H105" s="145"/>
      <c r="I105" s="83">
        <v>29</v>
      </c>
      <c r="J105" s="130"/>
      <c r="K105" s="131"/>
      <c r="L105" s="32" t="s">
        <v>43</v>
      </c>
      <c r="M105" s="111">
        <v>25</v>
      </c>
      <c r="N105" s="72">
        <v>44979</v>
      </c>
      <c r="O105" s="43"/>
    </row>
    <row r="106" spans="2:18" x14ac:dyDescent="0.3">
      <c r="B106" s="141"/>
      <c r="C106" s="179"/>
      <c r="D106" s="145"/>
      <c r="E106" s="145"/>
      <c r="F106" s="156"/>
      <c r="G106" s="172"/>
      <c r="H106" s="145"/>
      <c r="I106" s="83">
        <v>29</v>
      </c>
      <c r="J106" s="130"/>
      <c r="K106" s="131"/>
      <c r="L106" s="32" t="s">
        <v>44</v>
      </c>
      <c r="M106" s="111">
        <v>25</v>
      </c>
      <c r="N106" s="72">
        <v>48401</v>
      </c>
      <c r="O106" s="43"/>
    </row>
    <row r="107" spans="2:18" x14ac:dyDescent="0.3">
      <c r="B107" s="141"/>
      <c r="C107" s="179"/>
      <c r="D107" s="145"/>
      <c r="E107" s="145"/>
      <c r="F107" s="156"/>
      <c r="G107" s="172"/>
      <c r="H107" s="145"/>
      <c r="I107" s="83">
        <v>29</v>
      </c>
      <c r="J107" s="130"/>
      <c r="K107" s="131"/>
      <c r="L107" s="32" t="s">
        <v>45</v>
      </c>
      <c r="M107" s="111">
        <v>25</v>
      </c>
      <c r="N107" s="72">
        <v>32317.600000000006</v>
      </c>
      <c r="O107" s="43"/>
    </row>
    <row r="108" spans="2:18" x14ac:dyDescent="0.3">
      <c r="B108" s="141"/>
      <c r="C108" s="179"/>
      <c r="D108" s="145"/>
      <c r="E108" s="145"/>
      <c r="F108" s="156"/>
      <c r="G108" s="172"/>
      <c r="H108" s="145"/>
      <c r="I108" s="83">
        <v>29</v>
      </c>
      <c r="J108" s="130"/>
      <c r="K108" s="131"/>
      <c r="L108" s="32" t="s">
        <v>46</v>
      </c>
      <c r="M108" s="111">
        <v>25</v>
      </c>
      <c r="N108" s="72">
        <v>35409</v>
      </c>
      <c r="O108" s="43"/>
    </row>
    <row r="109" spans="2:18" x14ac:dyDescent="0.3">
      <c r="B109" s="141"/>
      <c r="C109" s="179"/>
      <c r="D109" s="145"/>
      <c r="E109" s="145"/>
      <c r="F109" s="156"/>
      <c r="G109" s="172"/>
      <c r="H109" s="145"/>
      <c r="I109" s="83">
        <v>29</v>
      </c>
      <c r="J109" s="130"/>
      <c r="K109" s="131"/>
      <c r="L109" s="32" t="s">
        <v>47</v>
      </c>
      <c r="M109" s="111">
        <v>25</v>
      </c>
      <c r="N109" s="72">
        <v>35409</v>
      </c>
      <c r="O109" s="43"/>
    </row>
    <row r="110" spans="2:18" x14ac:dyDescent="0.3">
      <c r="B110" s="141"/>
      <c r="C110" s="179"/>
      <c r="D110" s="145"/>
      <c r="E110" s="145"/>
      <c r="F110" s="157"/>
      <c r="G110" s="173"/>
      <c r="H110" s="145"/>
      <c r="I110" s="83">
        <v>29</v>
      </c>
      <c r="J110" s="132"/>
      <c r="K110" s="133"/>
      <c r="L110" s="32" t="s">
        <v>48</v>
      </c>
      <c r="M110" s="111">
        <v>25</v>
      </c>
      <c r="N110" s="72">
        <v>35409</v>
      </c>
      <c r="O110" s="43"/>
      <c r="P110" s="16"/>
      <c r="Q110" s="117"/>
      <c r="R110" s="16"/>
    </row>
    <row r="111" spans="2:18" s="16" customFormat="1" x14ac:dyDescent="0.3">
      <c r="B111" s="141"/>
      <c r="C111" s="180"/>
      <c r="D111" s="146"/>
      <c r="E111" s="146"/>
      <c r="F111" s="28" t="s">
        <v>49</v>
      </c>
      <c r="G111" s="24">
        <f>SUM(G93)</f>
        <v>1560506.24</v>
      </c>
      <c r="H111" s="146"/>
      <c r="I111" s="29"/>
      <c r="J111" s="28" t="s">
        <v>49</v>
      </c>
      <c r="K111" s="101">
        <f>SUM(K93:K98)</f>
        <v>317330.76</v>
      </c>
      <c r="L111" s="28" t="s">
        <v>49</v>
      </c>
      <c r="M111" s="108"/>
      <c r="N111" s="73">
        <f>SUM(N93:N110)</f>
        <v>1243175.48</v>
      </c>
      <c r="O111" s="44"/>
      <c r="P111" s="6"/>
      <c r="Q111" s="112"/>
      <c r="R111" s="6"/>
    </row>
    <row r="112" spans="2:18" x14ac:dyDescent="0.3">
      <c r="B112" s="140">
        <v>7</v>
      </c>
      <c r="C112" s="175" t="s">
        <v>20</v>
      </c>
      <c r="D112" s="163" t="s">
        <v>73</v>
      </c>
      <c r="E112" s="163" t="s">
        <v>74</v>
      </c>
      <c r="F112" s="149" t="s">
        <v>75</v>
      </c>
      <c r="G112" s="152">
        <v>337801.4</v>
      </c>
      <c r="H112" s="163" t="s">
        <v>54</v>
      </c>
      <c r="I112" s="81">
        <v>31</v>
      </c>
      <c r="J112" s="94" t="s">
        <v>25</v>
      </c>
      <c r="K112" s="96">
        <v>9807.7999999999993</v>
      </c>
      <c r="L112" s="87" t="s">
        <v>26</v>
      </c>
      <c r="M112" s="120">
        <v>5</v>
      </c>
      <c r="N112" s="64">
        <v>16797.263999999999</v>
      </c>
      <c r="O112" s="40"/>
    </row>
    <row r="113" spans="2:15" x14ac:dyDescent="0.3">
      <c r="B113" s="140"/>
      <c r="C113" s="176"/>
      <c r="D113" s="164"/>
      <c r="E113" s="164"/>
      <c r="F113" s="150"/>
      <c r="G113" s="153"/>
      <c r="H113" s="164"/>
      <c r="I113" s="81">
        <v>31</v>
      </c>
      <c r="J113" s="94" t="s">
        <v>27</v>
      </c>
      <c r="K113" s="96">
        <v>9744</v>
      </c>
      <c r="L113" s="87" t="s">
        <v>28</v>
      </c>
      <c r="M113" s="120">
        <v>5</v>
      </c>
      <c r="N113" s="64">
        <v>32930.080000000002</v>
      </c>
      <c r="O113" s="40"/>
    </row>
    <row r="114" spans="2:15" x14ac:dyDescent="0.3">
      <c r="B114" s="140"/>
      <c r="C114" s="176"/>
      <c r="D114" s="164"/>
      <c r="E114" s="164"/>
      <c r="F114" s="150"/>
      <c r="G114" s="153"/>
      <c r="H114" s="164"/>
      <c r="I114" s="81">
        <v>31</v>
      </c>
      <c r="J114" s="94" t="s">
        <v>29</v>
      </c>
      <c r="K114" s="96">
        <v>10408.1</v>
      </c>
      <c r="L114" s="87" t="s">
        <v>30</v>
      </c>
      <c r="M114" s="120">
        <v>5</v>
      </c>
      <c r="N114" s="64">
        <v>32930.080000000002</v>
      </c>
      <c r="O114" s="40"/>
    </row>
    <row r="115" spans="2:15" x14ac:dyDescent="0.3">
      <c r="B115" s="140"/>
      <c r="C115" s="176"/>
      <c r="D115" s="164"/>
      <c r="E115" s="164"/>
      <c r="F115" s="150"/>
      <c r="G115" s="153"/>
      <c r="H115" s="164"/>
      <c r="I115" s="81">
        <v>31</v>
      </c>
      <c r="J115" s="94" t="s">
        <v>31</v>
      </c>
      <c r="K115" s="96">
        <v>14828.28</v>
      </c>
      <c r="L115" s="87" t="s">
        <v>32</v>
      </c>
      <c r="M115" s="120">
        <v>5</v>
      </c>
      <c r="N115" s="64">
        <v>32930.080000000002</v>
      </c>
      <c r="O115" s="40"/>
    </row>
    <row r="116" spans="2:15" x14ac:dyDescent="0.3">
      <c r="B116" s="140"/>
      <c r="C116" s="176"/>
      <c r="D116" s="164"/>
      <c r="E116" s="164"/>
      <c r="F116" s="150"/>
      <c r="G116" s="153"/>
      <c r="H116" s="164"/>
      <c r="I116" s="81">
        <v>31</v>
      </c>
      <c r="J116" s="94" t="s">
        <v>33</v>
      </c>
      <c r="K116" s="96">
        <v>14828.28</v>
      </c>
      <c r="L116" s="87" t="s">
        <v>34</v>
      </c>
      <c r="M116" s="120">
        <v>5</v>
      </c>
      <c r="N116" s="64">
        <v>15317.8</v>
      </c>
      <c r="O116" s="40"/>
    </row>
    <row r="117" spans="2:15" x14ac:dyDescent="0.3">
      <c r="B117" s="140"/>
      <c r="C117" s="176"/>
      <c r="D117" s="164"/>
      <c r="E117" s="164"/>
      <c r="F117" s="150"/>
      <c r="G117" s="153"/>
      <c r="H117" s="164"/>
      <c r="I117" s="81">
        <v>31</v>
      </c>
      <c r="J117" s="94" t="s">
        <v>35</v>
      </c>
      <c r="K117" s="96">
        <v>14828.28</v>
      </c>
      <c r="L117" s="87" t="s">
        <v>36</v>
      </c>
      <c r="M117" s="120">
        <v>5</v>
      </c>
      <c r="N117" s="64">
        <v>15095.08</v>
      </c>
      <c r="O117" s="40"/>
    </row>
    <row r="118" spans="2:15" x14ac:dyDescent="0.3">
      <c r="B118" s="140"/>
      <c r="C118" s="176"/>
      <c r="D118" s="164"/>
      <c r="E118" s="164"/>
      <c r="F118" s="150"/>
      <c r="G118" s="153"/>
      <c r="H118" s="164"/>
      <c r="I118" s="81">
        <v>31</v>
      </c>
      <c r="J118" s="134"/>
      <c r="K118" s="135"/>
      <c r="L118" s="87" t="s">
        <v>37</v>
      </c>
      <c r="M118" s="120">
        <v>5</v>
      </c>
      <c r="N118" s="64">
        <v>15095.08</v>
      </c>
      <c r="O118" s="40"/>
    </row>
    <row r="119" spans="2:15" x14ac:dyDescent="0.3">
      <c r="B119" s="140"/>
      <c r="C119" s="176"/>
      <c r="D119" s="164"/>
      <c r="E119" s="164"/>
      <c r="F119" s="150"/>
      <c r="G119" s="153"/>
      <c r="H119" s="164"/>
      <c r="I119" s="81">
        <v>31</v>
      </c>
      <c r="J119" s="136"/>
      <c r="K119" s="137"/>
      <c r="L119" s="87" t="s">
        <v>38</v>
      </c>
      <c r="M119" s="120">
        <v>5</v>
      </c>
      <c r="N119" s="64">
        <v>15095.08</v>
      </c>
      <c r="O119" s="40"/>
    </row>
    <row r="120" spans="2:15" x14ac:dyDescent="0.3">
      <c r="B120" s="140"/>
      <c r="C120" s="176"/>
      <c r="D120" s="164"/>
      <c r="E120" s="164"/>
      <c r="F120" s="150"/>
      <c r="G120" s="153"/>
      <c r="H120" s="164"/>
      <c r="I120" s="81">
        <v>31</v>
      </c>
      <c r="J120" s="136"/>
      <c r="K120" s="137"/>
      <c r="L120" s="87" t="s">
        <v>39</v>
      </c>
      <c r="M120" s="120">
        <v>5</v>
      </c>
      <c r="N120" s="64">
        <v>13004.76</v>
      </c>
      <c r="O120" s="40"/>
    </row>
    <row r="121" spans="2:15" x14ac:dyDescent="0.3">
      <c r="B121" s="140"/>
      <c r="C121" s="176"/>
      <c r="D121" s="164"/>
      <c r="E121" s="164"/>
      <c r="F121" s="150"/>
      <c r="G121" s="153"/>
      <c r="H121" s="164"/>
      <c r="I121" s="81">
        <v>31</v>
      </c>
      <c r="J121" s="136"/>
      <c r="K121" s="137"/>
      <c r="L121" s="87" t="s">
        <v>40</v>
      </c>
      <c r="M121" s="120">
        <v>5</v>
      </c>
      <c r="N121" s="64">
        <v>9784.8320000000003</v>
      </c>
      <c r="O121" s="40"/>
    </row>
    <row r="122" spans="2:15" x14ac:dyDescent="0.3">
      <c r="B122" s="140"/>
      <c r="C122" s="176"/>
      <c r="D122" s="164"/>
      <c r="E122" s="164"/>
      <c r="F122" s="150"/>
      <c r="G122" s="153"/>
      <c r="H122" s="164"/>
      <c r="I122" s="81">
        <v>31</v>
      </c>
      <c r="J122" s="136"/>
      <c r="K122" s="137"/>
      <c r="L122" s="87" t="s">
        <v>41</v>
      </c>
      <c r="M122" s="120">
        <v>5</v>
      </c>
      <c r="N122" s="64">
        <v>8995.7999999999993</v>
      </c>
      <c r="O122" s="40"/>
    </row>
    <row r="123" spans="2:15" x14ac:dyDescent="0.3">
      <c r="B123" s="140"/>
      <c r="C123" s="176"/>
      <c r="D123" s="164"/>
      <c r="E123" s="164"/>
      <c r="F123" s="150"/>
      <c r="G123" s="153"/>
      <c r="H123" s="164"/>
      <c r="I123" s="81">
        <v>31</v>
      </c>
      <c r="J123" s="136"/>
      <c r="K123" s="137"/>
      <c r="L123" s="87" t="s">
        <v>42</v>
      </c>
      <c r="M123" s="120">
        <v>5</v>
      </c>
      <c r="N123" s="64">
        <v>8995.7999999999993</v>
      </c>
      <c r="O123" s="40"/>
    </row>
    <row r="124" spans="2:15" x14ac:dyDescent="0.3">
      <c r="B124" s="140"/>
      <c r="C124" s="176"/>
      <c r="D124" s="164"/>
      <c r="E124" s="164"/>
      <c r="F124" s="150"/>
      <c r="G124" s="153"/>
      <c r="H124" s="164"/>
      <c r="I124" s="81">
        <v>31</v>
      </c>
      <c r="J124" s="136"/>
      <c r="K124" s="137"/>
      <c r="L124" s="87" t="s">
        <v>43</v>
      </c>
      <c r="M124" s="120">
        <v>5</v>
      </c>
      <c r="N124" s="64">
        <v>8995.7999999999993</v>
      </c>
      <c r="O124" s="40"/>
    </row>
    <row r="125" spans="2:15" x14ac:dyDescent="0.3">
      <c r="B125" s="140"/>
      <c r="C125" s="176"/>
      <c r="D125" s="164"/>
      <c r="E125" s="164"/>
      <c r="F125" s="150"/>
      <c r="G125" s="153"/>
      <c r="H125" s="164"/>
      <c r="I125" s="81">
        <v>31</v>
      </c>
      <c r="J125" s="136"/>
      <c r="K125" s="137"/>
      <c r="L125" s="87" t="s">
        <v>44</v>
      </c>
      <c r="M125" s="120">
        <v>5</v>
      </c>
      <c r="N125" s="64">
        <v>9680.2000000000007</v>
      </c>
      <c r="O125" s="40"/>
    </row>
    <row r="126" spans="2:15" x14ac:dyDescent="0.3">
      <c r="B126" s="140"/>
      <c r="C126" s="176"/>
      <c r="D126" s="164"/>
      <c r="E126" s="164"/>
      <c r="F126" s="150"/>
      <c r="G126" s="153"/>
      <c r="H126" s="164"/>
      <c r="I126" s="81">
        <v>31</v>
      </c>
      <c r="J126" s="136"/>
      <c r="K126" s="137"/>
      <c r="L126" s="87" t="s">
        <v>45</v>
      </c>
      <c r="M126" s="120">
        <v>5</v>
      </c>
      <c r="N126" s="64">
        <v>6463.52</v>
      </c>
      <c r="O126" s="40"/>
    </row>
    <row r="127" spans="2:15" x14ac:dyDescent="0.3">
      <c r="B127" s="140"/>
      <c r="C127" s="176"/>
      <c r="D127" s="164"/>
      <c r="E127" s="164"/>
      <c r="F127" s="150"/>
      <c r="G127" s="153"/>
      <c r="H127" s="164"/>
      <c r="I127" s="81">
        <v>31</v>
      </c>
      <c r="J127" s="136"/>
      <c r="K127" s="137"/>
      <c r="L127" s="87" t="s">
        <v>46</v>
      </c>
      <c r="M127" s="120">
        <v>5</v>
      </c>
      <c r="N127" s="64">
        <v>7081.8</v>
      </c>
      <c r="O127" s="40"/>
    </row>
    <row r="128" spans="2:15" x14ac:dyDescent="0.3">
      <c r="B128" s="140"/>
      <c r="C128" s="176"/>
      <c r="D128" s="164"/>
      <c r="E128" s="164"/>
      <c r="F128" s="150"/>
      <c r="G128" s="153"/>
      <c r="H128" s="164"/>
      <c r="I128" s="81">
        <v>31</v>
      </c>
      <c r="J128" s="136"/>
      <c r="K128" s="137"/>
      <c r="L128" s="87" t="s">
        <v>47</v>
      </c>
      <c r="M128" s="120">
        <v>5</v>
      </c>
      <c r="N128" s="64">
        <v>7081.8</v>
      </c>
      <c r="O128" s="40"/>
    </row>
    <row r="129" spans="2:18" x14ac:dyDescent="0.3">
      <c r="B129" s="140"/>
      <c r="C129" s="176"/>
      <c r="D129" s="164"/>
      <c r="E129" s="164"/>
      <c r="F129" s="151"/>
      <c r="G129" s="154"/>
      <c r="H129" s="164"/>
      <c r="I129" s="81">
        <v>31</v>
      </c>
      <c r="J129" s="138"/>
      <c r="K129" s="139"/>
      <c r="L129" s="87" t="s">
        <v>48</v>
      </c>
      <c r="M129" s="120">
        <v>5</v>
      </c>
      <c r="N129" s="64">
        <v>7081.8</v>
      </c>
      <c r="O129" s="40"/>
      <c r="P129" s="16"/>
      <c r="Q129" s="117"/>
      <c r="R129" s="16"/>
    </row>
    <row r="130" spans="2:18" s="16" customFormat="1" x14ac:dyDescent="0.3">
      <c r="B130" s="140"/>
      <c r="C130" s="177"/>
      <c r="D130" s="165"/>
      <c r="E130" s="165"/>
      <c r="F130" s="28" t="s">
        <v>49</v>
      </c>
      <c r="G130" s="54">
        <f>SUM(G112)</f>
        <v>337801.4</v>
      </c>
      <c r="H130" s="165"/>
      <c r="I130" s="82"/>
      <c r="J130" s="28" t="s">
        <v>49</v>
      </c>
      <c r="K130" s="102">
        <f>SUM(K112:K117)</f>
        <v>74444.740000000005</v>
      </c>
      <c r="L130" s="28" t="s">
        <v>49</v>
      </c>
      <c r="M130" s="108"/>
      <c r="N130" s="69">
        <f>SUM(N112:N129)</f>
        <v>263356.6559999999</v>
      </c>
      <c r="O130" s="42"/>
      <c r="P130" s="6"/>
      <c r="Q130" s="112"/>
      <c r="R130" s="6"/>
    </row>
    <row r="131" spans="2:18" x14ac:dyDescent="0.3">
      <c r="B131" s="141">
        <v>8</v>
      </c>
      <c r="C131" s="178" t="s">
        <v>20</v>
      </c>
      <c r="D131" s="144" t="s">
        <v>76</v>
      </c>
      <c r="E131" s="144" t="s">
        <v>77</v>
      </c>
      <c r="F131" s="155" t="s">
        <v>78</v>
      </c>
      <c r="G131" s="171">
        <v>874122.71</v>
      </c>
      <c r="H131" s="144" t="s">
        <v>24</v>
      </c>
      <c r="I131" s="83">
        <v>36</v>
      </c>
      <c r="J131" s="98" t="s">
        <v>25</v>
      </c>
      <c r="K131" s="99">
        <v>29423.4</v>
      </c>
      <c r="L131" s="91" t="s">
        <v>26</v>
      </c>
      <c r="M131" s="124">
        <v>12</v>
      </c>
      <c r="N131" s="70">
        <v>40313.433599999997</v>
      </c>
      <c r="O131" s="40"/>
    </row>
    <row r="132" spans="2:18" x14ac:dyDescent="0.3">
      <c r="B132" s="141"/>
      <c r="C132" s="179"/>
      <c r="D132" s="145"/>
      <c r="E132" s="145"/>
      <c r="F132" s="156"/>
      <c r="G132" s="172"/>
      <c r="H132" s="145"/>
      <c r="I132" s="83">
        <v>36</v>
      </c>
      <c r="J132" s="98" t="s">
        <v>27</v>
      </c>
      <c r="K132" s="99">
        <v>29232</v>
      </c>
      <c r="L132" s="91" t="s">
        <v>28</v>
      </c>
      <c r="M132" s="124">
        <v>10</v>
      </c>
      <c r="N132" s="70">
        <v>65860.160000000003</v>
      </c>
      <c r="O132" s="40"/>
    </row>
    <row r="133" spans="2:18" x14ac:dyDescent="0.3">
      <c r="B133" s="141"/>
      <c r="C133" s="179"/>
      <c r="D133" s="145"/>
      <c r="E133" s="145"/>
      <c r="F133" s="156"/>
      <c r="G133" s="172"/>
      <c r="H133" s="145"/>
      <c r="I133" s="83">
        <v>36</v>
      </c>
      <c r="J133" s="98" t="s">
        <v>29</v>
      </c>
      <c r="K133" s="99">
        <v>31224.3</v>
      </c>
      <c r="L133" s="91" t="s">
        <v>30</v>
      </c>
      <c r="M133" s="124">
        <v>10</v>
      </c>
      <c r="N133" s="70">
        <v>65860.160000000003</v>
      </c>
      <c r="O133" s="40"/>
    </row>
    <row r="134" spans="2:18" x14ac:dyDescent="0.3">
      <c r="B134" s="141"/>
      <c r="C134" s="179"/>
      <c r="D134" s="145"/>
      <c r="E134" s="145"/>
      <c r="F134" s="156"/>
      <c r="G134" s="172"/>
      <c r="H134" s="145"/>
      <c r="I134" s="83">
        <v>36</v>
      </c>
      <c r="J134" s="98" t="s">
        <v>31</v>
      </c>
      <c r="K134" s="99">
        <v>44484.84</v>
      </c>
      <c r="L134" s="91" t="s">
        <v>32</v>
      </c>
      <c r="M134" s="124">
        <v>10</v>
      </c>
      <c r="N134" s="70">
        <v>65860.160000000003</v>
      </c>
      <c r="O134" s="40"/>
    </row>
    <row r="135" spans="2:18" x14ac:dyDescent="0.3">
      <c r="B135" s="141"/>
      <c r="C135" s="179"/>
      <c r="D135" s="145"/>
      <c r="E135" s="145"/>
      <c r="F135" s="156"/>
      <c r="G135" s="172"/>
      <c r="H135" s="145"/>
      <c r="I135" s="83">
        <v>36</v>
      </c>
      <c r="J135" s="98" t="s">
        <v>33</v>
      </c>
      <c r="K135" s="99">
        <v>44484.84</v>
      </c>
      <c r="L135" s="91" t="s">
        <v>34</v>
      </c>
      <c r="M135" s="124">
        <v>10</v>
      </c>
      <c r="N135" s="70">
        <v>30635.599999999999</v>
      </c>
      <c r="O135" s="40"/>
    </row>
    <row r="136" spans="2:18" x14ac:dyDescent="0.3">
      <c r="B136" s="141"/>
      <c r="C136" s="179"/>
      <c r="D136" s="145"/>
      <c r="E136" s="145"/>
      <c r="F136" s="156"/>
      <c r="G136" s="172"/>
      <c r="H136" s="145"/>
      <c r="I136" s="83">
        <v>36</v>
      </c>
      <c r="J136" s="98" t="s">
        <v>35</v>
      </c>
      <c r="K136" s="99">
        <v>44484.84</v>
      </c>
      <c r="L136" s="91" t="s">
        <v>36</v>
      </c>
      <c r="M136" s="124">
        <v>10</v>
      </c>
      <c r="N136" s="70">
        <v>30190.16</v>
      </c>
      <c r="O136" s="40"/>
    </row>
    <row r="137" spans="2:18" x14ac:dyDescent="0.3">
      <c r="B137" s="141"/>
      <c r="C137" s="179"/>
      <c r="D137" s="145"/>
      <c r="E137" s="145"/>
      <c r="F137" s="156"/>
      <c r="G137" s="172"/>
      <c r="H137" s="145"/>
      <c r="I137" s="83">
        <v>36</v>
      </c>
      <c r="J137" s="128"/>
      <c r="K137" s="129"/>
      <c r="L137" s="91" t="s">
        <v>37</v>
      </c>
      <c r="M137" s="124">
        <v>15</v>
      </c>
      <c r="N137" s="70">
        <v>45285.24</v>
      </c>
      <c r="O137" s="40"/>
    </row>
    <row r="138" spans="2:18" x14ac:dyDescent="0.3">
      <c r="B138" s="141"/>
      <c r="C138" s="179"/>
      <c r="D138" s="145"/>
      <c r="E138" s="145"/>
      <c r="F138" s="156"/>
      <c r="G138" s="172"/>
      <c r="H138" s="145"/>
      <c r="I138" s="83">
        <v>36</v>
      </c>
      <c r="J138" s="130"/>
      <c r="K138" s="131"/>
      <c r="L138" s="91" t="s">
        <v>38</v>
      </c>
      <c r="M138" s="124">
        <v>15</v>
      </c>
      <c r="N138" s="70">
        <v>45285.24</v>
      </c>
      <c r="O138" s="40"/>
    </row>
    <row r="139" spans="2:18" x14ac:dyDescent="0.3">
      <c r="B139" s="141"/>
      <c r="C139" s="179"/>
      <c r="D139" s="145"/>
      <c r="E139" s="145"/>
      <c r="F139" s="156"/>
      <c r="G139" s="172"/>
      <c r="H139" s="145"/>
      <c r="I139" s="83">
        <v>36</v>
      </c>
      <c r="J139" s="130"/>
      <c r="K139" s="131"/>
      <c r="L139" s="91" t="s">
        <v>39</v>
      </c>
      <c r="M139" s="124">
        <v>15</v>
      </c>
      <c r="N139" s="70">
        <v>39014.28</v>
      </c>
      <c r="O139" s="40"/>
    </row>
    <row r="140" spans="2:18" x14ac:dyDescent="0.3">
      <c r="B140" s="141"/>
      <c r="C140" s="179"/>
      <c r="D140" s="145"/>
      <c r="E140" s="145"/>
      <c r="F140" s="156"/>
      <c r="G140" s="172"/>
      <c r="H140" s="145"/>
      <c r="I140" s="83">
        <v>36</v>
      </c>
      <c r="J140" s="130"/>
      <c r="K140" s="131"/>
      <c r="L140" s="91" t="s">
        <v>40</v>
      </c>
      <c r="M140" s="124">
        <v>15</v>
      </c>
      <c r="N140" s="70">
        <v>29354.495999999999</v>
      </c>
      <c r="O140" s="40"/>
    </row>
    <row r="141" spans="2:18" x14ac:dyDescent="0.3">
      <c r="B141" s="141"/>
      <c r="C141" s="179"/>
      <c r="D141" s="145"/>
      <c r="E141" s="145"/>
      <c r="F141" s="156"/>
      <c r="G141" s="172"/>
      <c r="H141" s="145"/>
      <c r="I141" s="83">
        <v>36</v>
      </c>
      <c r="J141" s="130"/>
      <c r="K141" s="131"/>
      <c r="L141" s="91" t="s">
        <v>41</v>
      </c>
      <c r="M141" s="124">
        <v>15</v>
      </c>
      <c r="N141" s="70">
        <v>26987.4</v>
      </c>
      <c r="O141" s="40"/>
    </row>
    <row r="142" spans="2:18" x14ac:dyDescent="0.3">
      <c r="B142" s="141"/>
      <c r="C142" s="179"/>
      <c r="D142" s="145"/>
      <c r="E142" s="145"/>
      <c r="F142" s="156"/>
      <c r="G142" s="172"/>
      <c r="H142" s="145"/>
      <c r="I142" s="83">
        <v>36</v>
      </c>
      <c r="J142" s="130"/>
      <c r="K142" s="131"/>
      <c r="L142" s="91" t="s">
        <v>42</v>
      </c>
      <c r="M142" s="124">
        <v>15</v>
      </c>
      <c r="N142" s="70">
        <v>26987.4</v>
      </c>
      <c r="O142" s="40"/>
    </row>
    <row r="143" spans="2:18" x14ac:dyDescent="0.3">
      <c r="B143" s="141"/>
      <c r="C143" s="179"/>
      <c r="D143" s="145"/>
      <c r="E143" s="145"/>
      <c r="F143" s="156"/>
      <c r="G143" s="172"/>
      <c r="H143" s="145"/>
      <c r="I143" s="83">
        <v>36</v>
      </c>
      <c r="J143" s="130"/>
      <c r="K143" s="131"/>
      <c r="L143" s="91" t="s">
        <v>43</v>
      </c>
      <c r="M143" s="124">
        <v>15</v>
      </c>
      <c r="N143" s="70">
        <v>26987.4</v>
      </c>
      <c r="O143" s="40"/>
    </row>
    <row r="144" spans="2:18" x14ac:dyDescent="0.3">
      <c r="B144" s="141"/>
      <c r="C144" s="179"/>
      <c r="D144" s="145"/>
      <c r="E144" s="145"/>
      <c r="F144" s="156"/>
      <c r="G144" s="172"/>
      <c r="H144" s="145"/>
      <c r="I144" s="83">
        <v>36</v>
      </c>
      <c r="J144" s="130"/>
      <c r="K144" s="131"/>
      <c r="L144" s="91" t="s">
        <v>44</v>
      </c>
      <c r="M144" s="124">
        <v>15</v>
      </c>
      <c r="N144" s="70">
        <v>29040.6</v>
      </c>
      <c r="O144" s="40"/>
    </row>
    <row r="145" spans="2:18" x14ac:dyDescent="0.3">
      <c r="B145" s="141"/>
      <c r="C145" s="179"/>
      <c r="D145" s="145"/>
      <c r="E145" s="145"/>
      <c r="F145" s="156"/>
      <c r="G145" s="172"/>
      <c r="H145" s="145"/>
      <c r="I145" s="83">
        <v>36</v>
      </c>
      <c r="J145" s="130"/>
      <c r="K145" s="131"/>
      <c r="L145" s="91" t="s">
        <v>45</v>
      </c>
      <c r="M145" s="124">
        <v>15</v>
      </c>
      <c r="N145" s="70">
        <v>19390.560000000001</v>
      </c>
      <c r="O145" s="40"/>
    </row>
    <row r="146" spans="2:18" x14ac:dyDescent="0.3">
      <c r="B146" s="141"/>
      <c r="C146" s="179"/>
      <c r="D146" s="145"/>
      <c r="E146" s="145"/>
      <c r="F146" s="156"/>
      <c r="G146" s="172"/>
      <c r="H146" s="145"/>
      <c r="I146" s="83">
        <v>36</v>
      </c>
      <c r="J146" s="130"/>
      <c r="K146" s="131"/>
      <c r="L146" s="91" t="s">
        <v>46</v>
      </c>
      <c r="M146" s="124">
        <v>15</v>
      </c>
      <c r="N146" s="70">
        <v>21245.4</v>
      </c>
      <c r="O146" s="40"/>
    </row>
    <row r="147" spans="2:18" x14ac:dyDescent="0.3">
      <c r="B147" s="141"/>
      <c r="C147" s="179"/>
      <c r="D147" s="145"/>
      <c r="E147" s="145"/>
      <c r="F147" s="156"/>
      <c r="G147" s="172"/>
      <c r="H147" s="145"/>
      <c r="I147" s="83">
        <v>36</v>
      </c>
      <c r="J147" s="130"/>
      <c r="K147" s="131"/>
      <c r="L147" s="91" t="s">
        <v>47</v>
      </c>
      <c r="M147" s="124">
        <v>15</v>
      </c>
      <c r="N147" s="70">
        <v>21245.4</v>
      </c>
      <c r="O147" s="40"/>
    </row>
    <row r="148" spans="2:18" x14ac:dyDescent="0.3">
      <c r="B148" s="141"/>
      <c r="C148" s="179"/>
      <c r="D148" s="145"/>
      <c r="E148" s="145"/>
      <c r="F148" s="157"/>
      <c r="G148" s="173"/>
      <c r="H148" s="145"/>
      <c r="I148" s="83">
        <v>36</v>
      </c>
      <c r="J148" s="132"/>
      <c r="K148" s="133"/>
      <c r="L148" s="91" t="s">
        <v>48</v>
      </c>
      <c r="M148" s="124">
        <v>15</v>
      </c>
      <c r="N148" s="70">
        <v>21245.4</v>
      </c>
      <c r="O148" s="40"/>
      <c r="P148" s="16"/>
      <c r="Q148" s="117"/>
      <c r="R148" s="16"/>
    </row>
    <row r="149" spans="2:18" s="16" customFormat="1" x14ac:dyDescent="0.3">
      <c r="B149" s="141"/>
      <c r="C149" s="180"/>
      <c r="D149" s="146"/>
      <c r="E149" s="146"/>
      <c r="F149" s="28" t="s">
        <v>49</v>
      </c>
      <c r="G149" s="24">
        <f>SUM(G131)</f>
        <v>874122.71</v>
      </c>
      <c r="H149" s="146"/>
      <c r="I149" s="29"/>
      <c r="J149" s="28" t="s">
        <v>49</v>
      </c>
      <c r="K149" s="101">
        <f>SUM(K131:K136)</f>
        <v>223334.21999999997</v>
      </c>
      <c r="L149" s="28" t="s">
        <v>49</v>
      </c>
      <c r="M149" s="108"/>
      <c r="N149" s="71">
        <f>SUM(N131:N148)</f>
        <v>650788.48960000009</v>
      </c>
      <c r="O149" s="42"/>
      <c r="P149" s="6"/>
      <c r="Q149" s="112"/>
      <c r="R149" s="6"/>
    </row>
    <row r="150" spans="2:18" ht="84" x14ac:dyDescent="0.3">
      <c r="B150" s="140">
        <v>9</v>
      </c>
      <c r="C150" s="181" t="s">
        <v>20</v>
      </c>
      <c r="D150" s="163" t="s">
        <v>79</v>
      </c>
      <c r="E150" s="163" t="s">
        <v>80</v>
      </c>
      <c r="F150" s="55" t="s">
        <v>81</v>
      </c>
      <c r="G150" s="56">
        <v>573121.19999999995</v>
      </c>
      <c r="H150" s="163" t="s">
        <v>24</v>
      </c>
      <c r="I150" s="81">
        <v>38</v>
      </c>
      <c r="J150" s="94" t="s">
        <v>55</v>
      </c>
      <c r="K150" s="96">
        <v>573121.19999999995</v>
      </c>
      <c r="L150" s="87"/>
      <c r="M150" s="120"/>
      <c r="N150" s="74">
        <v>0</v>
      </c>
      <c r="O150" s="45"/>
      <c r="P150" s="16"/>
      <c r="Q150" s="117"/>
      <c r="R150" s="16"/>
    </row>
    <row r="151" spans="2:18" s="16" customFormat="1" x14ac:dyDescent="0.3">
      <c r="B151" s="140"/>
      <c r="C151" s="182"/>
      <c r="D151" s="165"/>
      <c r="E151" s="165"/>
      <c r="F151" s="28" t="s">
        <v>49</v>
      </c>
      <c r="G151" s="54">
        <f>SUM(G150)</f>
        <v>573121.19999999995</v>
      </c>
      <c r="H151" s="165"/>
      <c r="I151" s="82"/>
      <c r="J151" s="28" t="s">
        <v>49</v>
      </c>
      <c r="K151" s="102">
        <f>SUM(K150)</f>
        <v>573121.19999999995</v>
      </c>
      <c r="L151" s="28" t="s">
        <v>49</v>
      </c>
      <c r="M151" s="108"/>
      <c r="N151" s="75">
        <f>SUM(N150)</f>
        <v>0</v>
      </c>
      <c r="O151" s="46"/>
      <c r="P151" s="6"/>
      <c r="Q151" s="112"/>
      <c r="R151" s="6"/>
    </row>
    <row r="152" spans="2:18" x14ac:dyDescent="0.3">
      <c r="B152" s="141">
        <v>10</v>
      </c>
      <c r="C152" s="144" t="s">
        <v>20</v>
      </c>
      <c r="D152" s="144" t="s">
        <v>82</v>
      </c>
      <c r="E152" s="144" t="s">
        <v>83</v>
      </c>
      <c r="F152" s="155" t="s">
        <v>84</v>
      </c>
      <c r="G152" s="171">
        <v>876145.56</v>
      </c>
      <c r="H152" s="144" t="s">
        <v>24</v>
      </c>
      <c r="I152" s="83">
        <v>43</v>
      </c>
      <c r="J152" s="98" t="s">
        <v>25</v>
      </c>
      <c r="K152" s="99">
        <v>29423.4</v>
      </c>
      <c r="L152" s="32" t="s">
        <v>26</v>
      </c>
      <c r="M152" s="111">
        <v>10</v>
      </c>
      <c r="N152" s="70">
        <v>33594.527999999998</v>
      </c>
      <c r="O152" s="40"/>
    </row>
    <row r="153" spans="2:18" x14ac:dyDescent="0.3">
      <c r="B153" s="141"/>
      <c r="C153" s="145"/>
      <c r="D153" s="145"/>
      <c r="E153" s="145"/>
      <c r="F153" s="156"/>
      <c r="G153" s="172"/>
      <c r="H153" s="145"/>
      <c r="I153" s="83">
        <v>43</v>
      </c>
      <c r="J153" s="98" t="s">
        <v>27</v>
      </c>
      <c r="K153" s="99">
        <v>29232</v>
      </c>
      <c r="L153" s="32" t="s">
        <v>28</v>
      </c>
      <c r="M153" s="111">
        <v>10</v>
      </c>
      <c r="N153" s="70">
        <v>65860.160000000003</v>
      </c>
      <c r="O153" s="40"/>
    </row>
    <row r="154" spans="2:18" x14ac:dyDescent="0.3">
      <c r="B154" s="141"/>
      <c r="C154" s="145"/>
      <c r="D154" s="145"/>
      <c r="E154" s="145"/>
      <c r="F154" s="156"/>
      <c r="G154" s="172"/>
      <c r="H154" s="145"/>
      <c r="I154" s="83">
        <v>43</v>
      </c>
      <c r="J154" s="98" t="s">
        <v>29</v>
      </c>
      <c r="K154" s="99">
        <v>31224.3</v>
      </c>
      <c r="L154" s="32" t="s">
        <v>30</v>
      </c>
      <c r="M154" s="111">
        <v>10</v>
      </c>
      <c r="N154" s="70">
        <v>65860.160000000003</v>
      </c>
      <c r="O154" s="40"/>
    </row>
    <row r="155" spans="2:18" x14ac:dyDescent="0.3">
      <c r="B155" s="141"/>
      <c r="C155" s="145"/>
      <c r="D155" s="145"/>
      <c r="E155" s="145"/>
      <c r="F155" s="156"/>
      <c r="G155" s="172"/>
      <c r="H155" s="145"/>
      <c r="I155" s="83">
        <v>43</v>
      </c>
      <c r="J155" s="98" t="s">
        <v>31</v>
      </c>
      <c r="K155" s="99">
        <v>44484.84</v>
      </c>
      <c r="L155" s="32" t="s">
        <v>32</v>
      </c>
      <c r="M155" s="111">
        <v>10</v>
      </c>
      <c r="N155" s="70">
        <v>65860.160000000003</v>
      </c>
      <c r="O155" s="40"/>
    </row>
    <row r="156" spans="2:18" x14ac:dyDescent="0.3">
      <c r="B156" s="141"/>
      <c r="C156" s="145"/>
      <c r="D156" s="145"/>
      <c r="E156" s="145"/>
      <c r="F156" s="156"/>
      <c r="G156" s="172"/>
      <c r="H156" s="145"/>
      <c r="I156" s="83">
        <v>43</v>
      </c>
      <c r="J156" s="98" t="s">
        <v>33</v>
      </c>
      <c r="K156" s="99">
        <v>44484.84</v>
      </c>
      <c r="L156" s="32" t="s">
        <v>34</v>
      </c>
      <c r="M156" s="111">
        <v>10</v>
      </c>
      <c r="N156" s="70">
        <v>30635.599999999999</v>
      </c>
      <c r="O156" s="40"/>
    </row>
    <row r="157" spans="2:18" x14ac:dyDescent="0.3">
      <c r="B157" s="141"/>
      <c r="C157" s="145"/>
      <c r="D157" s="145"/>
      <c r="E157" s="145"/>
      <c r="F157" s="156"/>
      <c r="G157" s="172"/>
      <c r="H157" s="145"/>
      <c r="I157" s="83">
        <v>43</v>
      </c>
      <c r="J157" s="98" t="s">
        <v>35</v>
      </c>
      <c r="K157" s="99">
        <v>44484.84</v>
      </c>
      <c r="L157" s="32" t="s">
        <v>36</v>
      </c>
      <c r="M157" s="111">
        <v>10</v>
      </c>
      <c r="N157" s="70">
        <v>30190.16</v>
      </c>
      <c r="O157" s="40"/>
    </row>
    <row r="158" spans="2:18" x14ac:dyDescent="0.3">
      <c r="B158" s="141"/>
      <c r="C158" s="145"/>
      <c r="D158" s="145"/>
      <c r="E158" s="145"/>
      <c r="F158" s="156"/>
      <c r="G158" s="172"/>
      <c r="H158" s="145"/>
      <c r="I158" s="83">
        <v>43</v>
      </c>
      <c r="J158" s="128"/>
      <c r="K158" s="129"/>
      <c r="L158" s="32" t="s">
        <v>37</v>
      </c>
      <c r="M158" s="111">
        <v>15</v>
      </c>
      <c r="N158" s="70">
        <v>45285.24</v>
      </c>
      <c r="O158" s="40"/>
    </row>
    <row r="159" spans="2:18" x14ac:dyDescent="0.3">
      <c r="B159" s="141"/>
      <c r="C159" s="145"/>
      <c r="D159" s="145"/>
      <c r="E159" s="145"/>
      <c r="F159" s="156"/>
      <c r="G159" s="172"/>
      <c r="H159" s="145"/>
      <c r="I159" s="83">
        <v>43</v>
      </c>
      <c r="J159" s="130"/>
      <c r="K159" s="131"/>
      <c r="L159" s="32" t="s">
        <v>38</v>
      </c>
      <c r="M159" s="111">
        <v>15</v>
      </c>
      <c r="N159" s="70">
        <v>45285.24</v>
      </c>
      <c r="O159" s="40"/>
    </row>
    <row r="160" spans="2:18" x14ac:dyDescent="0.3">
      <c r="B160" s="141"/>
      <c r="C160" s="145"/>
      <c r="D160" s="145"/>
      <c r="E160" s="145"/>
      <c r="F160" s="156"/>
      <c r="G160" s="172"/>
      <c r="H160" s="145"/>
      <c r="I160" s="83">
        <v>43</v>
      </c>
      <c r="J160" s="130"/>
      <c r="K160" s="131"/>
      <c r="L160" s="32" t="s">
        <v>39</v>
      </c>
      <c r="M160" s="111">
        <v>15</v>
      </c>
      <c r="N160" s="70">
        <v>39014.28</v>
      </c>
      <c r="O160" s="40"/>
    </row>
    <row r="161" spans="2:18" x14ac:dyDescent="0.3">
      <c r="B161" s="141"/>
      <c r="C161" s="145"/>
      <c r="D161" s="145"/>
      <c r="E161" s="145"/>
      <c r="F161" s="156"/>
      <c r="G161" s="172"/>
      <c r="H161" s="145"/>
      <c r="I161" s="83">
        <v>43</v>
      </c>
      <c r="J161" s="130"/>
      <c r="K161" s="131"/>
      <c r="L161" s="32" t="s">
        <v>40</v>
      </c>
      <c r="M161" s="111">
        <v>15</v>
      </c>
      <c r="N161" s="70">
        <v>29354.495999999999</v>
      </c>
      <c r="O161" s="40"/>
    </row>
    <row r="162" spans="2:18" x14ac:dyDescent="0.3">
      <c r="B162" s="141"/>
      <c r="C162" s="145"/>
      <c r="D162" s="145"/>
      <c r="E162" s="145"/>
      <c r="F162" s="156"/>
      <c r="G162" s="172"/>
      <c r="H162" s="145"/>
      <c r="I162" s="83">
        <v>43</v>
      </c>
      <c r="J162" s="130"/>
      <c r="K162" s="131"/>
      <c r="L162" s="32" t="s">
        <v>41</v>
      </c>
      <c r="M162" s="111">
        <v>15</v>
      </c>
      <c r="N162" s="70">
        <v>26987.4</v>
      </c>
      <c r="O162" s="40"/>
    </row>
    <row r="163" spans="2:18" x14ac:dyDescent="0.3">
      <c r="B163" s="141"/>
      <c r="C163" s="145"/>
      <c r="D163" s="145"/>
      <c r="E163" s="145"/>
      <c r="F163" s="156"/>
      <c r="G163" s="172"/>
      <c r="H163" s="145"/>
      <c r="I163" s="83">
        <v>43</v>
      </c>
      <c r="J163" s="130"/>
      <c r="K163" s="131"/>
      <c r="L163" s="32" t="s">
        <v>42</v>
      </c>
      <c r="M163" s="111">
        <v>15</v>
      </c>
      <c r="N163" s="70">
        <v>26987.4</v>
      </c>
      <c r="O163" s="40"/>
    </row>
    <row r="164" spans="2:18" x14ac:dyDescent="0.3">
      <c r="B164" s="141"/>
      <c r="C164" s="145"/>
      <c r="D164" s="145"/>
      <c r="E164" s="145"/>
      <c r="F164" s="156"/>
      <c r="G164" s="172"/>
      <c r="H164" s="145"/>
      <c r="I164" s="83">
        <v>43</v>
      </c>
      <c r="J164" s="130"/>
      <c r="K164" s="131"/>
      <c r="L164" s="32" t="s">
        <v>43</v>
      </c>
      <c r="M164" s="111">
        <v>15</v>
      </c>
      <c r="N164" s="70">
        <v>26987.4</v>
      </c>
      <c r="O164" s="40"/>
    </row>
    <row r="165" spans="2:18" x14ac:dyDescent="0.3">
      <c r="B165" s="141"/>
      <c r="C165" s="145"/>
      <c r="D165" s="145"/>
      <c r="E165" s="145"/>
      <c r="F165" s="156"/>
      <c r="G165" s="172"/>
      <c r="H165" s="145"/>
      <c r="I165" s="83">
        <v>43</v>
      </c>
      <c r="J165" s="130"/>
      <c r="K165" s="131"/>
      <c r="L165" s="32" t="s">
        <v>44</v>
      </c>
      <c r="M165" s="111">
        <v>15</v>
      </c>
      <c r="N165" s="70">
        <v>29040.6</v>
      </c>
      <c r="O165" s="40"/>
    </row>
    <row r="166" spans="2:18" x14ac:dyDescent="0.3">
      <c r="B166" s="141"/>
      <c r="C166" s="145"/>
      <c r="D166" s="145"/>
      <c r="E166" s="145"/>
      <c r="F166" s="156"/>
      <c r="G166" s="172"/>
      <c r="H166" s="145"/>
      <c r="I166" s="83">
        <v>43</v>
      </c>
      <c r="J166" s="130"/>
      <c r="K166" s="131"/>
      <c r="L166" s="32" t="s">
        <v>45</v>
      </c>
      <c r="M166" s="111">
        <v>15</v>
      </c>
      <c r="N166" s="70">
        <v>19390.560000000001</v>
      </c>
      <c r="O166" s="40"/>
    </row>
    <row r="167" spans="2:18" x14ac:dyDescent="0.3">
      <c r="B167" s="141"/>
      <c r="C167" s="145"/>
      <c r="D167" s="145"/>
      <c r="E167" s="145"/>
      <c r="F167" s="156"/>
      <c r="G167" s="172"/>
      <c r="H167" s="145"/>
      <c r="I167" s="83">
        <v>43</v>
      </c>
      <c r="J167" s="130"/>
      <c r="K167" s="131"/>
      <c r="L167" s="32" t="s">
        <v>46</v>
      </c>
      <c r="M167" s="111">
        <v>15</v>
      </c>
      <c r="N167" s="70">
        <v>21245.4</v>
      </c>
      <c r="O167" s="40"/>
    </row>
    <row r="168" spans="2:18" x14ac:dyDescent="0.3">
      <c r="B168" s="141"/>
      <c r="C168" s="145"/>
      <c r="D168" s="145"/>
      <c r="E168" s="145"/>
      <c r="F168" s="156"/>
      <c r="G168" s="172"/>
      <c r="H168" s="145"/>
      <c r="I168" s="83">
        <v>43</v>
      </c>
      <c r="J168" s="130"/>
      <c r="K168" s="131"/>
      <c r="L168" s="32" t="s">
        <v>47</v>
      </c>
      <c r="M168" s="111">
        <v>15</v>
      </c>
      <c r="N168" s="70">
        <v>21245.4</v>
      </c>
      <c r="O168" s="40"/>
    </row>
    <row r="169" spans="2:18" x14ac:dyDescent="0.3">
      <c r="B169" s="141"/>
      <c r="C169" s="145"/>
      <c r="D169" s="145"/>
      <c r="E169" s="145"/>
      <c r="F169" s="156"/>
      <c r="G169" s="172"/>
      <c r="H169" s="145"/>
      <c r="I169" s="83">
        <v>43</v>
      </c>
      <c r="J169" s="130"/>
      <c r="K169" s="131"/>
      <c r="L169" s="32" t="s">
        <v>48</v>
      </c>
      <c r="M169" s="111">
        <v>15</v>
      </c>
      <c r="N169" s="70">
        <v>21245.4</v>
      </c>
      <c r="O169" s="40"/>
    </row>
    <row r="170" spans="2:18" x14ac:dyDescent="0.3">
      <c r="B170" s="141"/>
      <c r="C170" s="145"/>
      <c r="D170" s="145"/>
      <c r="E170" s="145"/>
      <c r="F170" s="156"/>
      <c r="G170" s="172"/>
      <c r="H170" s="145"/>
      <c r="I170" s="83">
        <v>43</v>
      </c>
      <c r="J170" s="130"/>
      <c r="K170" s="131"/>
      <c r="L170" s="32" t="s">
        <v>50</v>
      </c>
      <c r="M170" s="111">
        <v>3</v>
      </c>
      <c r="N170" s="70">
        <v>1875.72</v>
      </c>
      <c r="O170" s="40"/>
    </row>
    <row r="171" spans="2:18" x14ac:dyDescent="0.3">
      <c r="B171" s="141"/>
      <c r="C171" s="145"/>
      <c r="D171" s="145"/>
      <c r="E171" s="145"/>
      <c r="F171" s="156"/>
      <c r="G171" s="172"/>
      <c r="H171" s="145"/>
      <c r="I171" s="83">
        <v>43</v>
      </c>
      <c r="J171" s="130"/>
      <c r="K171" s="131"/>
      <c r="L171" s="32" t="s">
        <v>56</v>
      </c>
      <c r="M171" s="111">
        <v>3</v>
      </c>
      <c r="N171" s="70">
        <v>1875.72</v>
      </c>
      <c r="O171" s="40"/>
    </row>
    <row r="172" spans="2:18" x14ac:dyDescent="0.3">
      <c r="B172" s="141"/>
      <c r="C172" s="145"/>
      <c r="D172" s="145"/>
      <c r="E172" s="145"/>
      <c r="F172" s="156"/>
      <c r="G172" s="172"/>
      <c r="H172" s="145"/>
      <c r="I172" s="83">
        <v>43</v>
      </c>
      <c r="J172" s="130"/>
      <c r="K172" s="131"/>
      <c r="L172" s="32" t="s">
        <v>57</v>
      </c>
      <c r="M172" s="111">
        <v>3</v>
      </c>
      <c r="N172" s="70">
        <v>1875.72</v>
      </c>
      <c r="O172" s="40"/>
    </row>
    <row r="173" spans="2:18" x14ac:dyDescent="0.3">
      <c r="B173" s="141"/>
      <c r="C173" s="145"/>
      <c r="D173" s="145"/>
      <c r="E173" s="145"/>
      <c r="F173" s="157"/>
      <c r="G173" s="173"/>
      <c r="H173" s="145"/>
      <c r="I173" s="83">
        <v>43</v>
      </c>
      <c r="J173" s="132"/>
      <c r="K173" s="133"/>
      <c r="L173" s="32" t="s">
        <v>61</v>
      </c>
      <c r="M173" s="111">
        <v>3</v>
      </c>
      <c r="N173" s="70">
        <v>3114.6</v>
      </c>
      <c r="O173" s="40"/>
      <c r="P173" s="16"/>
      <c r="Q173" s="117"/>
      <c r="R173" s="16"/>
    </row>
    <row r="174" spans="2:18" s="16" customFormat="1" x14ac:dyDescent="0.3">
      <c r="B174" s="141"/>
      <c r="C174" s="146"/>
      <c r="D174" s="146"/>
      <c r="E174" s="146"/>
      <c r="F174" s="28" t="s">
        <v>49</v>
      </c>
      <c r="G174" s="24">
        <f>SUM(G152)</f>
        <v>876145.56</v>
      </c>
      <c r="H174" s="146"/>
      <c r="I174" s="29"/>
      <c r="J174" s="28" t="s">
        <v>49</v>
      </c>
      <c r="K174" s="101">
        <f>SUM(K152:K157)</f>
        <v>223334.21999999997</v>
      </c>
      <c r="L174" s="28" t="s">
        <v>49</v>
      </c>
      <c r="M174" s="108"/>
      <c r="N174" s="71">
        <f>SUM(N152:N173)</f>
        <v>652811.34399999992</v>
      </c>
      <c r="O174" s="42"/>
      <c r="P174" s="6"/>
      <c r="Q174" s="112"/>
      <c r="R174" s="6"/>
    </row>
    <row r="175" spans="2:18" ht="70" x14ac:dyDescent="0.3">
      <c r="B175" s="140">
        <v>11</v>
      </c>
      <c r="C175" s="142" t="s">
        <v>20</v>
      </c>
      <c r="D175" s="163" t="s">
        <v>85</v>
      </c>
      <c r="E175" s="163" t="s">
        <v>86</v>
      </c>
      <c r="F175" s="55" t="s">
        <v>87</v>
      </c>
      <c r="G175" s="56">
        <v>534913.12</v>
      </c>
      <c r="H175" s="163" t="s">
        <v>88</v>
      </c>
      <c r="I175" s="81">
        <v>47</v>
      </c>
      <c r="J175" s="94" t="s">
        <v>55</v>
      </c>
      <c r="K175" s="96">
        <v>534913.12</v>
      </c>
      <c r="L175" s="87"/>
      <c r="M175" s="120"/>
      <c r="N175" s="74">
        <v>0</v>
      </c>
      <c r="O175" s="45"/>
      <c r="P175" s="16"/>
      <c r="Q175" s="117"/>
      <c r="R175" s="16"/>
    </row>
    <row r="176" spans="2:18" s="16" customFormat="1" x14ac:dyDescent="0.3">
      <c r="B176" s="140"/>
      <c r="C176" s="143"/>
      <c r="D176" s="165"/>
      <c r="E176" s="165"/>
      <c r="F176" s="28" t="s">
        <v>49</v>
      </c>
      <c r="G176" s="54">
        <f>SUM(G175)</f>
        <v>534913.12</v>
      </c>
      <c r="H176" s="165"/>
      <c r="I176" s="82"/>
      <c r="J176" s="28" t="s">
        <v>49</v>
      </c>
      <c r="K176" s="102">
        <f>SUM(K175)</f>
        <v>534913.12</v>
      </c>
      <c r="L176" s="28" t="s">
        <v>49</v>
      </c>
      <c r="M176" s="108"/>
      <c r="N176" s="75">
        <f>SUM(N175)</f>
        <v>0</v>
      </c>
      <c r="O176" s="46"/>
      <c r="P176" s="6"/>
      <c r="Q176" s="112"/>
      <c r="R176" s="6"/>
    </row>
    <row r="177" spans="2:15" x14ac:dyDescent="0.3">
      <c r="B177" s="141">
        <v>12</v>
      </c>
      <c r="C177" s="144" t="s">
        <v>20</v>
      </c>
      <c r="D177" s="144" t="s">
        <v>89</v>
      </c>
      <c r="E177" s="178" t="s">
        <v>90</v>
      </c>
      <c r="F177" s="155" t="s">
        <v>91</v>
      </c>
      <c r="G177" s="171">
        <v>620368.09</v>
      </c>
      <c r="H177" s="144" t="s">
        <v>88</v>
      </c>
      <c r="I177" s="83">
        <v>50</v>
      </c>
      <c r="J177" s="98" t="s">
        <v>25</v>
      </c>
      <c r="K177" s="99">
        <v>13730.92</v>
      </c>
      <c r="L177" s="92" t="s">
        <v>26</v>
      </c>
      <c r="M177" s="125">
        <v>10</v>
      </c>
      <c r="N177" s="70">
        <v>33594.527999999998</v>
      </c>
      <c r="O177" s="40"/>
    </row>
    <row r="178" spans="2:15" x14ac:dyDescent="0.3">
      <c r="B178" s="141"/>
      <c r="C178" s="145"/>
      <c r="D178" s="145"/>
      <c r="E178" s="179"/>
      <c r="F178" s="156"/>
      <c r="G178" s="172"/>
      <c r="H178" s="145"/>
      <c r="I178" s="83">
        <v>50</v>
      </c>
      <c r="J178" s="98" t="s">
        <v>27</v>
      </c>
      <c r="K178" s="99">
        <v>15590.4</v>
      </c>
      <c r="L178" s="92" t="s">
        <v>28</v>
      </c>
      <c r="M178" s="125">
        <v>10</v>
      </c>
      <c r="N178" s="70">
        <v>65860.160000000003</v>
      </c>
      <c r="O178" s="40"/>
    </row>
    <row r="179" spans="2:15" x14ac:dyDescent="0.3">
      <c r="B179" s="141"/>
      <c r="C179" s="145"/>
      <c r="D179" s="145"/>
      <c r="E179" s="179"/>
      <c r="F179" s="156"/>
      <c r="G179" s="172"/>
      <c r="H179" s="145"/>
      <c r="I179" s="83">
        <v>50</v>
      </c>
      <c r="J179" s="98" t="s">
        <v>29</v>
      </c>
      <c r="K179" s="99">
        <v>20816.2</v>
      </c>
      <c r="L179" s="92" t="s">
        <v>30</v>
      </c>
      <c r="M179" s="125">
        <v>10</v>
      </c>
      <c r="N179" s="70">
        <v>65860.160000000003</v>
      </c>
      <c r="O179" s="40"/>
    </row>
    <row r="180" spans="2:15" x14ac:dyDescent="0.3">
      <c r="B180" s="141"/>
      <c r="C180" s="145"/>
      <c r="D180" s="145"/>
      <c r="E180" s="179"/>
      <c r="F180" s="156"/>
      <c r="G180" s="172"/>
      <c r="H180" s="145"/>
      <c r="I180" s="83">
        <v>50</v>
      </c>
      <c r="J180" s="98" t="s">
        <v>31</v>
      </c>
      <c r="K180" s="99">
        <v>29656.560000000001</v>
      </c>
      <c r="L180" s="92" t="s">
        <v>32</v>
      </c>
      <c r="M180" s="125">
        <v>10</v>
      </c>
      <c r="N180" s="70">
        <v>65860.160000000003</v>
      </c>
      <c r="O180" s="40"/>
    </row>
    <row r="181" spans="2:15" x14ac:dyDescent="0.3">
      <c r="B181" s="141"/>
      <c r="C181" s="145"/>
      <c r="D181" s="145"/>
      <c r="E181" s="179"/>
      <c r="F181" s="156"/>
      <c r="G181" s="172"/>
      <c r="H181" s="145"/>
      <c r="I181" s="83">
        <v>50</v>
      </c>
      <c r="J181" s="98" t="s">
        <v>33</v>
      </c>
      <c r="K181" s="99">
        <v>29656.560000000001</v>
      </c>
      <c r="L181" s="92" t="s">
        <v>34</v>
      </c>
      <c r="M181" s="125">
        <v>10</v>
      </c>
      <c r="N181" s="70">
        <v>30635.599999999999</v>
      </c>
      <c r="O181" s="40"/>
    </row>
    <row r="182" spans="2:15" x14ac:dyDescent="0.3">
      <c r="B182" s="141"/>
      <c r="C182" s="145"/>
      <c r="D182" s="145"/>
      <c r="E182" s="179"/>
      <c r="F182" s="156"/>
      <c r="G182" s="172"/>
      <c r="H182" s="145"/>
      <c r="I182" s="83">
        <v>50</v>
      </c>
      <c r="J182" s="98" t="s">
        <v>35</v>
      </c>
      <c r="K182" s="99">
        <v>29656.560000000001</v>
      </c>
      <c r="L182" s="92" t="s">
        <v>36</v>
      </c>
      <c r="M182" s="125">
        <v>8</v>
      </c>
      <c r="N182" s="70">
        <v>24152.128000000001</v>
      </c>
      <c r="O182" s="40"/>
    </row>
    <row r="183" spans="2:15" x14ac:dyDescent="0.3">
      <c r="B183" s="141"/>
      <c r="C183" s="145"/>
      <c r="D183" s="145"/>
      <c r="E183" s="179"/>
      <c r="F183" s="156"/>
      <c r="G183" s="172"/>
      <c r="H183" s="145"/>
      <c r="I183" s="83">
        <v>50</v>
      </c>
      <c r="J183" s="128"/>
      <c r="K183" s="129"/>
      <c r="L183" s="92" t="s">
        <v>37</v>
      </c>
      <c r="M183" s="125">
        <v>8</v>
      </c>
      <c r="N183" s="70">
        <v>24152.128000000001</v>
      </c>
      <c r="O183" s="40"/>
    </row>
    <row r="184" spans="2:15" x14ac:dyDescent="0.3">
      <c r="B184" s="141"/>
      <c r="C184" s="145"/>
      <c r="D184" s="145"/>
      <c r="E184" s="179"/>
      <c r="F184" s="156"/>
      <c r="G184" s="172"/>
      <c r="H184" s="145"/>
      <c r="I184" s="83">
        <v>50</v>
      </c>
      <c r="J184" s="130"/>
      <c r="K184" s="131"/>
      <c r="L184" s="92" t="s">
        <v>38</v>
      </c>
      <c r="M184" s="125">
        <v>8</v>
      </c>
      <c r="N184" s="70">
        <v>24152.128000000001</v>
      </c>
      <c r="O184" s="40"/>
    </row>
    <row r="185" spans="2:15" x14ac:dyDescent="0.3">
      <c r="B185" s="141"/>
      <c r="C185" s="145"/>
      <c r="D185" s="145"/>
      <c r="E185" s="179"/>
      <c r="F185" s="156"/>
      <c r="G185" s="172"/>
      <c r="H185" s="145"/>
      <c r="I185" s="83">
        <v>50</v>
      </c>
      <c r="J185" s="130"/>
      <c r="K185" s="131"/>
      <c r="L185" s="92" t="s">
        <v>39</v>
      </c>
      <c r="M185" s="125">
        <v>7</v>
      </c>
      <c r="N185" s="70">
        <v>18206.663999999997</v>
      </c>
      <c r="O185" s="40"/>
    </row>
    <row r="186" spans="2:15" x14ac:dyDescent="0.3">
      <c r="B186" s="141"/>
      <c r="C186" s="145"/>
      <c r="D186" s="145"/>
      <c r="E186" s="179"/>
      <c r="F186" s="156"/>
      <c r="G186" s="172"/>
      <c r="H186" s="145"/>
      <c r="I186" s="83">
        <v>50</v>
      </c>
      <c r="J186" s="130"/>
      <c r="K186" s="131"/>
      <c r="L186" s="92" t="s">
        <v>40</v>
      </c>
      <c r="M186" s="125">
        <v>7</v>
      </c>
      <c r="N186" s="70">
        <v>13698.764799999999</v>
      </c>
      <c r="O186" s="40"/>
    </row>
    <row r="187" spans="2:15" x14ac:dyDescent="0.3">
      <c r="B187" s="141"/>
      <c r="C187" s="145"/>
      <c r="D187" s="145"/>
      <c r="E187" s="179"/>
      <c r="F187" s="156"/>
      <c r="G187" s="172"/>
      <c r="H187" s="145"/>
      <c r="I187" s="83">
        <v>50</v>
      </c>
      <c r="J187" s="130"/>
      <c r="K187" s="131"/>
      <c r="L187" s="92" t="s">
        <v>41</v>
      </c>
      <c r="M187" s="125">
        <v>7</v>
      </c>
      <c r="N187" s="70">
        <v>12594.12</v>
      </c>
      <c r="O187" s="40"/>
    </row>
    <row r="188" spans="2:15" x14ac:dyDescent="0.3">
      <c r="B188" s="141"/>
      <c r="C188" s="145"/>
      <c r="D188" s="145"/>
      <c r="E188" s="179"/>
      <c r="F188" s="156"/>
      <c r="G188" s="172"/>
      <c r="H188" s="145"/>
      <c r="I188" s="83">
        <v>50</v>
      </c>
      <c r="J188" s="130"/>
      <c r="K188" s="131"/>
      <c r="L188" s="92" t="s">
        <v>42</v>
      </c>
      <c r="M188" s="125">
        <v>7</v>
      </c>
      <c r="N188" s="70">
        <v>12594.12</v>
      </c>
      <c r="O188" s="40"/>
    </row>
    <row r="189" spans="2:15" x14ac:dyDescent="0.3">
      <c r="B189" s="141"/>
      <c r="C189" s="145"/>
      <c r="D189" s="145"/>
      <c r="E189" s="179"/>
      <c r="F189" s="156"/>
      <c r="G189" s="172"/>
      <c r="H189" s="145"/>
      <c r="I189" s="83">
        <v>50</v>
      </c>
      <c r="J189" s="130"/>
      <c r="K189" s="131"/>
      <c r="L189" s="92" t="s">
        <v>43</v>
      </c>
      <c r="M189" s="125">
        <v>7</v>
      </c>
      <c r="N189" s="70">
        <v>12594.12</v>
      </c>
      <c r="O189" s="40"/>
    </row>
    <row r="190" spans="2:15" x14ac:dyDescent="0.3">
      <c r="B190" s="141"/>
      <c r="C190" s="145"/>
      <c r="D190" s="145"/>
      <c r="E190" s="179"/>
      <c r="F190" s="156"/>
      <c r="G190" s="172"/>
      <c r="H190" s="145"/>
      <c r="I190" s="83">
        <v>50</v>
      </c>
      <c r="J190" s="130"/>
      <c r="K190" s="131"/>
      <c r="L190" s="92" t="s">
        <v>44</v>
      </c>
      <c r="M190" s="125">
        <v>8</v>
      </c>
      <c r="N190" s="70">
        <v>15488.32</v>
      </c>
      <c r="O190" s="40"/>
    </row>
    <row r="191" spans="2:15" x14ac:dyDescent="0.3">
      <c r="B191" s="141"/>
      <c r="C191" s="145"/>
      <c r="D191" s="145"/>
      <c r="E191" s="179"/>
      <c r="F191" s="156"/>
      <c r="G191" s="172"/>
      <c r="H191" s="145"/>
      <c r="I191" s="83">
        <v>50</v>
      </c>
      <c r="J191" s="130"/>
      <c r="K191" s="131"/>
      <c r="L191" s="92" t="s">
        <v>45</v>
      </c>
      <c r="M191" s="125">
        <v>8</v>
      </c>
      <c r="N191" s="70">
        <v>10341.632000000001</v>
      </c>
      <c r="O191" s="40"/>
    </row>
    <row r="192" spans="2:15" x14ac:dyDescent="0.3">
      <c r="B192" s="141"/>
      <c r="C192" s="145"/>
      <c r="D192" s="145"/>
      <c r="E192" s="179"/>
      <c r="F192" s="156"/>
      <c r="G192" s="172"/>
      <c r="H192" s="145"/>
      <c r="I192" s="83">
        <v>50</v>
      </c>
      <c r="J192" s="130"/>
      <c r="K192" s="131"/>
      <c r="L192" s="92" t="s">
        <v>46</v>
      </c>
      <c r="M192" s="125">
        <v>8</v>
      </c>
      <c r="N192" s="70">
        <v>11330.880000000001</v>
      </c>
      <c r="O192" s="40"/>
    </row>
    <row r="193" spans="2:18" x14ac:dyDescent="0.3">
      <c r="B193" s="141"/>
      <c r="C193" s="145"/>
      <c r="D193" s="145"/>
      <c r="E193" s="179"/>
      <c r="F193" s="156"/>
      <c r="G193" s="172"/>
      <c r="H193" s="145"/>
      <c r="I193" s="83">
        <v>50</v>
      </c>
      <c r="J193" s="130"/>
      <c r="K193" s="131"/>
      <c r="L193" s="92" t="s">
        <v>47</v>
      </c>
      <c r="M193" s="125">
        <v>8</v>
      </c>
      <c r="N193" s="70">
        <v>11330.880000000001</v>
      </c>
      <c r="O193" s="40"/>
    </row>
    <row r="194" spans="2:18" x14ac:dyDescent="0.3">
      <c r="B194" s="141"/>
      <c r="C194" s="145"/>
      <c r="D194" s="145"/>
      <c r="E194" s="179"/>
      <c r="F194" s="156"/>
      <c r="G194" s="172"/>
      <c r="H194" s="145"/>
      <c r="I194" s="83">
        <v>50</v>
      </c>
      <c r="J194" s="130"/>
      <c r="K194" s="131"/>
      <c r="L194" s="92" t="s">
        <v>48</v>
      </c>
      <c r="M194" s="125">
        <v>8</v>
      </c>
      <c r="N194" s="70">
        <v>11330.880000000001</v>
      </c>
      <c r="O194" s="40"/>
    </row>
    <row r="195" spans="2:18" x14ac:dyDescent="0.3">
      <c r="B195" s="141"/>
      <c r="C195" s="145"/>
      <c r="D195" s="145"/>
      <c r="E195" s="179"/>
      <c r="F195" s="156"/>
      <c r="G195" s="172"/>
      <c r="H195" s="145"/>
      <c r="I195" s="83">
        <v>50</v>
      </c>
      <c r="J195" s="130"/>
      <c r="K195" s="131"/>
      <c r="L195" s="92" t="s">
        <v>50</v>
      </c>
      <c r="M195" s="125">
        <v>6</v>
      </c>
      <c r="N195" s="70">
        <v>3751.44</v>
      </c>
      <c r="O195" s="40"/>
    </row>
    <row r="196" spans="2:18" x14ac:dyDescent="0.3">
      <c r="B196" s="141"/>
      <c r="C196" s="145"/>
      <c r="D196" s="145"/>
      <c r="E196" s="179"/>
      <c r="F196" s="156"/>
      <c r="G196" s="172"/>
      <c r="H196" s="145"/>
      <c r="I196" s="83">
        <v>50</v>
      </c>
      <c r="J196" s="130"/>
      <c r="K196" s="131"/>
      <c r="L196" s="92" t="s">
        <v>56</v>
      </c>
      <c r="M196" s="125">
        <v>6</v>
      </c>
      <c r="N196" s="70">
        <v>3751.44</v>
      </c>
      <c r="O196" s="40"/>
    </row>
    <row r="197" spans="2:18" x14ac:dyDescent="0.3">
      <c r="B197" s="141"/>
      <c r="C197" s="145"/>
      <c r="D197" s="145"/>
      <c r="E197" s="179"/>
      <c r="F197" s="156"/>
      <c r="G197" s="172"/>
      <c r="H197" s="145"/>
      <c r="I197" s="83">
        <v>50</v>
      </c>
      <c r="J197" s="130"/>
      <c r="K197" s="131"/>
      <c r="L197" s="92" t="s">
        <v>57</v>
      </c>
      <c r="M197" s="125">
        <v>6</v>
      </c>
      <c r="N197" s="70">
        <v>3751.44</v>
      </c>
      <c r="O197" s="40"/>
    </row>
    <row r="198" spans="2:18" x14ac:dyDescent="0.3">
      <c r="B198" s="141"/>
      <c r="C198" s="145"/>
      <c r="D198" s="145"/>
      <c r="E198" s="179"/>
      <c r="F198" s="157"/>
      <c r="G198" s="173"/>
      <c r="H198" s="145"/>
      <c r="I198" s="83">
        <v>50</v>
      </c>
      <c r="J198" s="132"/>
      <c r="K198" s="133"/>
      <c r="L198" s="92" t="s">
        <v>61</v>
      </c>
      <c r="M198" s="125">
        <v>6</v>
      </c>
      <c r="N198" s="70">
        <v>6229.2</v>
      </c>
      <c r="O198" s="40"/>
      <c r="P198" s="16"/>
      <c r="Q198" s="117"/>
      <c r="R198" s="16"/>
    </row>
    <row r="199" spans="2:18" s="16" customFormat="1" x14ac:dyDescent="0.3">
      <c r="B199" s="141"/>
      <c r="C199" s="146"/>
      <c r="D199" s="146"/>
      <c r="E199" s="180"/>
      <c r="F199" s="28" t="s">
        <v>49</v>
      </c>
      <c r="G199" s="24">
        <f>SUM(G177)</f>
        <v>620368.09</v>
      </c>
      <c r="H199" s="146"/>
      <c r="I199" s="29"/>
      <c r="J199" s="28" t="s">
        <v>49</v>
      </c>
      <c r="K199" s="101">
        <f>SUM(K177:K182)</f>
        <v>139107.20000000001</v>
      </c>
      <c r="L199" s="28" t="s">
        <v>49</v>
      </c>
      <c r="M199" s="108"/>
      <c r="N199" s="71">
        <f>SUM(N177:N198)</f>
        <v>481260.89280000009</v>
      </c>
      <c r="O199" s="42"/>
      <c r="P199" s="6"/>
      <c r="Q199" s="112"/>
      <c r="R199" s="6"/>
    </row>
    <row r="200" spans="2:18" x14ac:dyDescent="0.3">
      <c r="B200" s="140">
        <v>13</v>
      </c>
      <c r="C200" s="163" t="s">
        <v>92</v>
      </c>
      <c r="D200" s="163" t="s">
        <v>93</v>
      </c>
      <c r="E200" s="163" t="s">
        <v>94</v>
      </c>
      <c r="F200" s="149" t="s">
        <v>95</v>
      </c>
      <c r="G200" s="152">
        <v>1122201.24</v>
      </c>
      <c r="H200" s="163" t="s">
        <v>24</v>
      </c>
      <c r="I200" s="81">
        <v>318</v>
      </c>
      <c r="J200" s="94" t="s">
        <v>25</v>
      </c>
      <c r="K200" s="96">
        <v>29423.4</v>
      </c>
      <c r="L200" s="90" t="s">
        <v>26</v>
      </c>
      <c r="M200" s="123">
        <v>17</v>
      </c>
      <c r="N200" s="76">
        <v>57110.6976</v>
      </c>
      <c r="O200" s="47"/>
    </row>
    <row r="201" spans="2:18" x14ac:dyDescent="0.3">
      <c r="B201" s="140"/>
      <c r="C201" s="164"/>
      <c r="D201" s="164"/>
      <c r="E201" s="164"/>
      <c r="F201" s="150"/>
      <c r="G201" s="153"/>
      <c r="H201" s="164"/>
      <c r="I201" s="81">
        <v>318</v>
      </c>
      <c r="J201" s="94" t="s">
        <v>27</v>
      </c>
      <c r="K201" s="96">
        <v>33129.599999999999</v>
      </c>
      <c r="L201" s="90" t="s">
        <v>28</v>
      </c>
      <c r="M201" s="123">
        <v>17</v>
      </c>
      <c r="N201" s="76">
        <v>111962.27200000001</v>
      </c>
      <c r="O201" s="47"/>
    </row>
    <row r="202" spans="2:18" x14ac:dyDescent="0.3">
      <c r="B202" s="140"/>
      <c r="C202" s="164"/>
      <c r="D202" s="164"/>
      <c r="E202" s="164"/>
      <c r="F202" s="150"/>
      <c r="G202" s="153"/>
      <c r="H202" s="164"/>
      <c r="I202" s="81">
        <v>318</v>
      </c>
      <c r="J202" s="94" t="s">
        <v>29</v>
      </c>
      <c r="K202" s="96">
        <v>31224.3</v>
      </c>
      <c r="L202" s="90" t="s">
        <v>30</v>
      </c>
      <c r="M202" s="123">
        <v>17</v>
      </c>
      <c r="N202" s="76">
        <v>111962.27200000001</v>
      </c>
      <c r="O202" s="47"/>
    </row>
    <row r="203" spans="2:18" x14ac:dyDescent="0.3">
      <c r="B203" s="140"/>
      <c r="C203" s="164"/>
      <c r="D203" s="164"/>
      <c r="E203" s="164"/>
      <c r="F203" s="150"/>
      <c r="G203" s="153"/>
      <c r="H203" s="164"/>
      <c r="I203" s="81">
        <v>318</v>
      </c>
      <c r="J203" s="94" t="s">
        <v>31</v>
      </c>
      <c r="K203" s="96">
        <v>44484.84</v>
      </c>
      <c r="L203" s="90" t="s">
        <v>32</v>
      </c>
      <c r="M203" s="123">
        <v>17</v>
      </c>
      <c r="N203" s="76">
        <v>111962.27200000001</v>
      </c>
      <c r="O203" s="47"/>
    </row>
    <row r="204" spans="2:18" x14ac:dyDescent="0.3">
      <c r="B204" s="140"/>
      <c r="C204" s="164"/>
      <c r="D204" s="164"/>
      <c r="E204" s="164"/>
      <c r="F204" s="150"/>
      <c r="G204" s="153"/>
      <c r="H204" s="164"/>
      <c r="I204" s="81">
        <v>318</v>
      </c>
      <c r="J204" s="94" t="s">
        <v>33</v>
      </c>
      <c r="K204" s="96">
        <v>44484.84</v>
      </c>
      <c r="L204" s="90" t="s">
        <v>34</v>
      </c>
      <c r="M204" s="123">
        <v>15</v>
      </c>
      <c r="N204" s="76">
        <v>45953.4</v>
      </c>
      <c r="O204" s="47"/>
    </row>
    <row r="205" spans="2:18" x14ac:dyDescent="0.3">
      <c r="B205" s="140"/>
      <c r="C205" s="164"/>
      <c r="D205" s="164"/>
      <c r="E205" s="164"/>
      <c r="F205" s="150"/>
      <c r="G205" s="153"/>
      <c r="H205" s="164"/>
      <c r="I205" s="81">
        <v>318</v>
      </c>
      <c r="J205" s="94" t="s">
        <v>35</v>
      </c>
      <c r="K205" s="96">
        <v>44484.84</v>
      </c>
      <c r="L205" s="90" t="s">
        <v>36</v>
      </c>
      <c r="M205" s="123">
        <v>15</v>
      </c>
      <c r="N205" s="76">
        <v>45285.24</v>
      </c>
      <c r="O205" s="47"/>
    </row>
    <row r="206" spans="2:18" x14ac:dyDescent="0.3">
      <c r="B206" s="140"/>
      <c r="C206" s="164"/>
      <c r="D206" s="164"/>
      <c r="E206" s="164"/>
      <c r="F206" s="150"/>
      <c r="G206" s="153"/>
      <c r="H206" s="164"/>
      <c r="I206" s="81">
        <v>318</v>
      </c>
      <c r="J206" s="94" t="s">
        <v>50</v>
      </c>
      <c r="K206" s="96">
        <v>9378.6</v>
      </c>
      <c r="L206" s="90" t="s">
        <v>37</v>
      </c>
      <c r="M206" s="123">
        <v>15</v>
      </c>
      <c r="N206" s="76">
        <v>45285.24</v>
      </c>
      <c r="O206" s="47"/>
    </row>
    <row r="207" spans="2:18" ht="28" x14ac:dyDescent="0.3">
      <c r="B207" s="140"/>
      <c r="C207" s="164"/>
      <c r="D207" s="164"/>
      <c r="E207" s="164"/>
      <c r="F207" s="150"/>
      <c r="G207" s="153"/>
      <c r="H207" s="164"/>
      <c r="I207" s="81">
        <v>318</v>
      </c>
      <c r="J207" s="94" t="s">
        <v>56</v>
      </c>
      <c r="K207" s="96">
        <v>9378.6</v>
      </c>
      <c r="L207" s="90" t="s">
        <v>38</v>
      </c>
      <c r="M207" s="123">
        <v>15</v>
      </c>
      <c r="N207" s="76">
        <v>45285.24</v>
      </c>
      <c r="O207" s="47"/>
    </row>
    <row r="208" spans="2:18" ht="18" customHeight="1" x14ac:dyDescent="0.3">
      <c r="B208" s="140"/>
      <c r="C208" s="164"/>
      <c r="D208" s="164"/>
      <c r="E208" s="164"/>
      <c r="F208" s="150"/>
      <c r="G208" s="153"/>
      <c r="H208" s="164"/>
      <c r="I208" s="81">
        <v>318</v>
      </c>
      <c r="J208" s="94" t="s">
        <v>57</v>
      </c>
      <c r="K208" s="96">
        <v>9378.6</v>
      </c>
      <c r="L208" s="90" t="s">
        <v>39</v>
      </c>
      <c r="M208" s="123">
        <v>15</v>
      </c>
      <c r="N208" s="76">
        <v>39014.28</v>
      </c>
      <c r="O208" s="47"/>
    </row>
    <row r="209" spans="2:18" ht="28" x14ac:dyDescent="0.3">
      <c r="B209" s="140"/>
      <c r="C209" s="164"/>
      <c r="D209" s="164"/>
      <c r="E209" s="164"/>
      <c r="F209" s="150"/>
      <c r="G209" s="153"/>
      <c r="H209" s="164"/>
      <c r="I209" s="81">
        <v>318</v>
      </c>
      <c r="J209" s="94" t="s">
        <v>61</v>
      </c>
      <c r="K209" s="96">
        <v>15573</v>
      </c>
      <c r="L209" s="90" t="s">
        <v>40</v>
      </c>
      <c r="M209" s="123">
        <v>15</v>
      </c>
      <c r="N209" s="76">
        <v>29354.495999999999</v>
      </c>
      <c r="O209" s="47"/>
    </row>
    <row r="210" spans="2:18" x14ac:dyDescent="0.3">
      <c r="B210" s="140"/>
      <c r="C210" s="164"/>
      <c r="D210" s="164"/>
      <c r="E210" s="164"/>
      <c r="F210" s="150"/>
      <c r="G210" s="153"/>
      <c r="H210" s="164"/>
      <c r="I210" s="81">
        <v>318</v>
      </c>
      <c r="J210" s="134"/>
      <c r="K210" s="135"/>
      <c r="L210" s="90" t="s">
        <v>41</v>
      </c>
      <c r="M210" s="123">
        <v>15</v>
      </c>
      <c r="N210" s="76">
        <v>26987.4</v>
      </c>
      <c r="O210" s="47"/>
    </row>
    <row r="211" spans="2:18" x14ac:dyDescent="0.3">
      <c r="B211" s="140"/>
      <c r="C211" s="164"/>
      <c r="D211" s="164"/>
      <c r="E211" s="164"/>
      <c r="F211" s="150"/>
      <c r="G211" s="153"/>
      <c r="H211" s="164"/>
      <c r="I211" s="81">
        <v>318</v>
      </c>
      <c r="J211" s="136"/>
      <c r="K211" s="137"/>
      <c r="L211" s="90" t="s">
        <v>42</v>
      </c>
      <c r="M211" s="123">
        <v>15</v>
      </c>
      <c r="N211" s="76">
        <v>26987.4</v>
      </c>
      <c r="O211" s="47"/>
    </row>
    <row r="212" spans="2:18" x14ac:dyDescent="0.3">
      <c r="B212" s="140"/>
      <c r="C212" s="164"/>
      <c r="D212" s="164"/>
      <c r="E212" s="164"/>
      <c r="F212" s="150"/>
      <c r="G212" s="153"/>
      <c r="H212" s="164"/>
      <c r="I212" s="81">
        <v>318</v>
      </c>
      <c r="J212" s="136"/>
      <c r="K212" s="137"/>
      <c r="L212" s="90" t="s">
        <v>43</v>
      </c>
      <c r="M212" s="123">
        <v>15</v>
      </c>
      <c r="N212" s="76">
        <v>26987.4</v>
      </c>
      <c r="O212" s="47"/>
    </row>
    <row r="213" spans="2:18" x14ac:dyDescent="0.3">
      <c r="B213" s="140"/>
      <c r="C213" s="164"/>
      <c r="D213" s="164"/>
      <c r="E213" s="164"/>
      <c r="F213" s="150"/>
      <c r="G213" s="153"/>
      <c r="H213" s="164"/>
      <c r="I213" s="81">
        <v>318</v>
      </c>
      <c r="J213" s="136"/>
      <c r="K213" s="137"/>
      <c r="L213" s="90" t="s">
        <v>44</v>
      </c>
      <c r="M213" s="123">
        <v>17</v>
      </c>
      <c r="N213" s="76">
        <v>32912.68</v>
      </c>
      <c r="O213" s="47"/>
    </row>
    <row r="214" spans="2:18" x14ac:dyDescent="0.3">
      <c r="B214" s="140"/>
      <c r="C214" s="164"/>
      <c r="D214" s="164"/>
      <c r="E214" s="164"/>
      <c r="F214" s="150"/>
      <c r="G214" s="153"/>
      <c r="H214" s="164"/>
      <c r="I214" s="81">
        <v>318</v>
      </c>
      <c r="J214" s="136"/>
      <c r="K214" s="137"/>
      <c r="L214" s="90" t="s">
        <v>45</v>
      </c>
      <c r="M214" s="123">
        <v>17</v>
      </c>
      <c r="N214" s="76">
        <v>21975.968000000004</v>
      </c>
      <c r="O214" s="47"/>
    </row>
    <row r="215" spans="2:18" x14ac:dyDescent="0.3">
      <c r="B215" s="140"/>
      <c r="C215" s="164"/>
      <c r="D215" s="164"/>
      <c r="E215" s="164"/>
      <c r="F215" s="150"/>
      <c r="G215" s="153"/>
      <c r="H215" s="164"/>
      <c r="I215" s="81">
        <v>318</v>
      </c>
      <c r="J215" s="136"/>
      <c r="K215" s="137"/>
      <c r="L215" s="90" t="s">
        <v>46</v>
      </c>
      <c r="M215" s="123">
        <v>17</v>
      </c>
      <c r="N215" s="76">
        <v>24078.12</v>
      </c>
      <c r="O215" s="47"/>
    </row>
    <row r="216" spans="2:18" x14ac:dyDescent="0.3">
      <c r="B216" s="140"/>
      <c r="C216" s="164"/>
      <c r="D216" s="164"/>
      <c r="E216" s="164"/>
      <c r="F216" s="150"/>
      <c r="G216" s="153"/>
      <c r="H216" s="164"/>
      <c r="I216" s="81">
        <v>318</v>
      </c>
      <c r="J216" s="136"/>
      <c r="K216" s="137"/>
      <c r="L216" s="90" t="s">
        <v>47</v>
      </c>
      <c r="M216" s="123">
        <v>17</v>
      </c>
      <c r="N216" s="76">
        <v>24078.12</v>
      </c>
      <c r="O216" s="47"/>
    </row>
    <row r="217" spans="2:18" x14ac:dyDescent="0.3">
      <c r="B217" s="140"/>
      <c r="C217" s="164"/>
      <c r="D217" s="164"/>
      <c r="E217" s="164"/>
      <c r="F217" s="151"/>
      <c r="G217" s="154"/>
      <c r="H217" s="164"/>
      <c r="I217" s="81">
        <v>318</v>
      </c>
      <c r="J217" s="138"/>
      <c r="K217" s="139"/>
      <c r="L217" s="90" t="s">
        <v>48</v>
      </c>
      <c r="M217" s="123">
        <v>17</v>
      </c>
      <c r="N217" s="76">
        <v>24078.12</v>
      </c>
      <c r="O217" s="47"/>
      <c r="P217" s="16"/>
      <c r="Q217" s="117"/>
      <c r="R217" s="16"/>
    </row>
    <row r="218" spans="2:18" s="16" customFormat="1" x14ac:dyDescent="0.3">
      <c r="B218" s="140"/>
      <c r="C218" s="165"/>
      <c r="D218" s="165"/>
      <c r="E218" s="165"/>
      <c r="F218" s="28" t="s">
        <v>49</v>
      </c>
      <c r="G218" s="54">
        <f>SUM(G200)</f>
        <v>1122201.24</v>
      </c>
      <c r="H218" s="165"/>
      <c r="I218" s="82"/>
      <c r="J218" s="28" t="s">
        <v>49</v>
      </c>
      <c r="K218" s="102">
        <f>SUM(K200:K209)</f>
        <v>270940.62</v>
      </c>
      <c r="L218" s="28" t="s">
        <v>49</v>
      </c>
      <c r="M218" s="108"/>
      <c r="N218" s="69">
        <f>SUM(N200:N217)</f>
        <v>851260.61760000023</v>
      </c>
      <c r="O218" s="42"/>
      <c r="P218" s="6"/>
      <c r="Q218" s="112"/>
      <c r="R218" s="6"/>
    </row>
    <row r="219" spans="2:18" ht="15" customHeight="1" x14ac:dyDescent="0.3">
      <c r="B219" s="141">
        <v>14</v>
      </c>
      <c r="C219" s="144" t="s">
        <v>92</v>
      </c>
      <c r="D219" s="144" t="s">
        <v>96</v>
      </c>
      <c r="E219" s="144" t="s">
        <v>97</v>
      </c>
      <c r="F219" s="155" t="s">
        <v>95</v>
      </c>
      <c r="G219" s="171">
        <v>704741.99</v>
      </c>
      <c r="H219" s="144" t="s">
        <v>24</v>
      </c>
      <c r="I219" s="83">
        <v>320</v>
      </c>
      <c r="J219" s="98" t="s">
        <v>25</v>
      </c>
      <c r="K219" s="99">
        <v>19615.599999999999</v>
      </c>
      <c r="L219" s="91" t="s">
        <v>26</v>
      </c>
      <c r="M219" s="124">
        <v>10</v>
      </c>
      <c r="N219" s="70">
        <v>33594.527999999998</v>
      </c>
      <c r="O219" s="40"/>
    </row>
    <row r="220" spans="2:18" x14ac:dyDescent="0.3">
      <c r="B220" s="141"/>
      <c r="C220" s="145"/>
      <c r="D220" s="145"/>
      <c r="E220" s="145"/>
      <c r="F220" s="156"/>
      <c r="G220" s="172"/>
      <c r="H220" s="145"/>
      <c r="I220" s="83">
        <v>320</v>
      </c>
      <c r="J220" s="98" t="s">
        <v>27</v>
      </c>
      <c r="K220" s="99">
        <v>19488</v>
      </c>
      <c r="L220" s="91" t="s">
        <v>28</v>
      </c>
      <c r="M220" s="124">
        <v>10</v>
      </c>
      <c r="N220" s="70">
        <v>65860.160000000003</v>
      </c>
      <c r="O220" s="40"/>
    </row>
    <row r="221" spans="2:18" x14ac:dyDescent="0.3">
      <c r="B221" s="141"/>
      <c r="C221" s="145"/>
      <c r="D221" s="145"/>
      <c r="E221" s="145"/>
      <c r="F221" s="156"/>
      <c r="G221" s="172"/>
      <c r="H221" s="145"/>
      <c r="I221" s="83">
        <v>320</v>
      </c>
      <c r="J221" s="98" t="s">
        <v>29</v>
      </c>
      <c r="K221" s="99">
        <v>20816.2</v>
      </c>
      <c r="L221" s="91" t="s">
        <v>30</v>
      </c>
      <c r="M221" s="124">
        <v>10</v>
      </c>
      <c r="N221" s="70">
        <v>65860.160000000003</v>
      </c>
      <c r="O221" s="40"/>
    </row>
    <row r="222" spans="2:18" x14ac:dyDescent="0.3">
      <c r="B222" s="141"/>
      <c r="C222" s="145"/>
      <c r="D222" s="145"/>
      <c r="E222" s="145"/>
      <c r="F222" s="156"/>
      <c r="G222" s="172"/>
      <c r="H222" s="145"/>
      <c r="I222" s="83">
        <v>320</v>
      </c>
      <c r="J222" s="98" t="s">
        <v>31</v>
      </c>
      <c r="K222" s="99">
        <v>29656.560000000001</v>
      </c>
      <c r="L222" s="91" t="s">
        <v>32</v>
      </c>
      <c r="M222" s="124">
        <v>10</v>
      </c>
      <c r="N222" s="70">
        <v>65860.160000000003</v>
      </c>
      <c r="O222" s="40"/>
    </row>
    <row r="223" spans="2:18" x14ac:dyDescent="0.3">
      <c r="B223" s="141"/>
      <c r="C223" s="145"/>
      <c r="D223" s="145"/>
      <c r="E223" s="145"/>
      <c r="F223" s="156"/>
      <c r="G223" s="172"/>
      <c r="H223" s="145"/>
      <c r="I223" s="83">
        <v>320</v>
      </c>
      <c r="J223" s="98" t="s">
        <v>33</v>
      </c>
      <c r="K223" s="99">
        <v>29656.560000000001</v>
      </c>
      <c r="L223" s="91" t="s">
        <v>34</v>
      </c>
      <c r="M223" s="124">
        <v>10</v>
      </c>
      <c r="N223" s="70">
        <v>30635.599999999999</v>
      </c>
      <c r="O223" s="40"/>
    </row>
    <row r="224" spans="2:18" x14ac:dyDescent="0.3">
      <c r="B224" s="141"/>
      <c r="C224" s="145"/>
      <c r="D224" s="145"/>
      <c r="E224" s="145"/>
      <c r="F224" s="156"/>
      <c r="G224" s="172"/>
      <c r="H224" s="145"/>
      <c r="I224" s="83">
        <v>320</v>
      </c>
      <c r="J224" s="98" t="s">
        <v>35</v>
      </c>
      <c r="K224" s="99">
        <v>29656.560000000001</v>
      </c>
      <c r="L224" s="91" t="s">
        <v>36</v>
      </c>
      <c r="M224" s="124">
        <v>10</v>
      </c>
      <c r="N224" s="70">
        <v>30190.16</v>
      </c>
      <c r="O224" s="40"/>
    </row>
    <row r="225" spans="2:18" x14ac:dyDescent="0.3">
      <c r="B225" s="141"/>
      <c r="C225" s="145"/>
      <c r="D225" s="145"/>
      <c r="E225" s="145"/>
      <c r="F225" s="156"/>
      <c r="G225" s="172"/>
      <c r="H225" s="145"/>
      <c r="I225" s="83">
        <v>320</v>
      </c>
      <c r="J225" s="98" t="s">
        <v>50</v>
      </c>
      <c r="K225" s="99">
        <v>6252.4</v>
      </c>
      <c r="L225" s="91" t="s">
        <v>37</v>
      </c>
      <c r="M225" s="124">
        <v>10</v>
      </c>
      <c r="N225" s="70">
        <v>30190.16</v>
      </c>
      <c r="O225" s="40"/>
    </row>
    <row r="226" spans="2:18" ht="28" x14ac:dyDescent="0.3">
      <c r="B226" s="141"/>
      <c r="C226" s="145"/>
      <c r="D226" s="145"/>
      <c r="E226" s="145"/>
      <c r="F226" s="156"/>
      <c r="G226" s="172"/>
      <c r="H226" s="145"/>
      <c r="I226" s="83">
        <v>320</v>
      </c>
      <c r="J226" s="98" t="s">
        <v>56</v>
      </c>
      <c r="K226" s="99">
        <v>6252.4</v>
      </c>
      <c r="L226" s="91" t="s">
        <v>38</v>
      </c>
      <c r="M226" s="124">
        <v>10</v>
      </c>
      <c r="N226" s="70">
        <v>30190.16</v>
      </c>
      <c r="O226" s="40"/>
    </row>
    <row r="227" spans="2:18" ht="28" x14ac:dyDescent="0.3">
      <c r="B227" s="141"/>
      <c r="C227" s="145"/>
      <c r="D227" s="145"/>
      <c r="E227" s="145"/>
      <c r="F227" s="156"/>
      <c r="G227" s="172"/>
      <c r="H227" s="145"/>
      <c r="I227" s="83">
        <v>320</v>
      </c>
      <c r="J227" s="98" t="s">
        <v>57</v>
      </c>
      <c r="K227" s="99">
        <v>6252.4</v>
      </c>
      <c r="L227" s="91" t="s">
        <v>39</v>
      </c>
      <c r="M227" s="124">
        <v>10</v>
      </c>
      <c r="N227" s="70">
        <v>26009.52</v>
      </c>
      <c r="O227" s="40"/>
    </row>
    <row r="228" spans="2:18" ht="28" x14ac:dyDescent="0.3">
      <c r="B228" s="141"/>
      <c r="C228" s="145"/>
      <c r="D228" s="145"/>
      <c r="E228" s="145"/>
      <c r="F228" s="156"/>
      <c r="G228" s="172"/>
      <c r="H228" s="145"/>
      <c r="I228" s="83">
        <v>320</v>
      </c>
      <c r="J228" s="98" t="s">
        <v>61</v>
      </c>
      <c r="K228" s="99">
        <v>10382</v>
      </c>
      <c r="L228" s="91" t="s">
        <v>40</v>
      </c>
      <c r="M228" s="124">
        <v>10</v>
      </c>
      <c r="N228" s="70">
        <v>19569.664000000001</v>
      </c>
      <c r="O228" s="40"/>
    </row>
    <row r="229" spans="2:18" x14ac:dyDescent="0.3">
      <c r="B229" s="141"/>
      <c r="C229" s="145"/>
      <c r="D229" s="145"/>
      <c r="E229" s="145"/>
      <c r="F229" s="156"/>
      <c r="G229" s="172"/>
      <c r="H229" s="145"/>
      <c r="I229" s="83">
        <v>320</v>
      </c>
      <c r="J229" s="128"/>
      <c r="K229" s="129"/>
      <c r="L229" s="91" t="s">
        <v>41</v>
      </c>
      <c r="M229" s="124">
        <v>10</v>
      </c>
      <c r="N229" s="70">
        <v>17991.599999999999</v>
      </c>
      <c r="O229" s="40"/>
    </row>
    <row r="230" spans="2:18" x14ac:dyDescent="0.3">
      <c r="B230" s="141"/>
      <c r="C230" s="145"/>
      <c r="D230" s="145"/>
      <c r="E230" s="145"/>
      <c r="F230" s="156"/>
      <c r="G230" s="172"/>
      <c r="H230" s="145"/>
      <c r="I230" s="83">
        <v>320</v>
      </c>
      <c r="J230" s="130"/>
      <c r="K230" s="131"/>
      <c r="L230" s="91" t="s">
        <v>42</v>
      </c>
      <c r="M230" s="124">
        <v>10</v>
      </c>
      <c r="N230" s="70">
        <v>17991.599999999999</v>
      </c>
      <c r="O230" s="40"/>
    </row>
    <row r="231" spans="2:18" x14ac:dyDescent="0.3">
      <c r="B231" s="141"/>
      <c r="C231" s="145"/>
      <c r="D231" s="145"/>
      <c r="E231" s="145"/>
      <c r="F231" s="156"/>
      <c r="G231" s="172"/>
      <c r="H231" s="145"/>
      <c r="I231" s="83">
        <v>320</v>
      </c>
      <c r="J231" s="130"/>
      <c r="K231" s="131"/>
      <c r="L231" s="91" t="s">
        <v>43</v>
      </c>
      <c r="M231" s="124">
        <v>10</v>
      </c>
      <c r="N231" s="70">
        <v>17991.599999999999</v>
      </c>
      <c r="O231" s="40"/>
    </row>
    <row r="232" spans="2:18" x14ac:dyDescent="0.3">
      <c r="B232" s="141"/>
      <c r="C232" s="145"/>
      <c r="D232" s="145"/>
      <c r="E232" s="145"/>
      <c r="F232" s="156"/>
      <c r="G232" s="172"/>
      <c r="H232" s="145"/>
      <c r="I232" s="83">
        <v>320</v>
      </c>
      <c r="J232" s="130"/>
      <c r="K232" s="131"/>
      <c r="L232" s="91" t="s">
        <v>44</v>
      </c>
      <c r="M232" s="124">
        <v>10</v>
      </c>
      <c r="N232" s="70">
        <v>19360.400000000001</v>
      </c>
      <c r="O232" s="40"/>
    </row>
    <row r="233" spans="2:18" x14ac:dyDescent="0.3">
      <c r="B233" s="141"/>
      <c r="C233" s="145"/>
      <c r="D233" s="145"/>
      <c r="E233" s="145"/>
      <c r="F233" s="156"/>
      <c r="G233" s="172"/>
      <c r="H233" s="145"/>
      <c r="I233" s="83">
        <v>320</v>
      </c>
      <c r="J233" s="130"/>
      <c r="K233" s="131"/>
      <c r="L233" s="91" t="s">
        <v>45</v>
      </c>
      <c r="M233" s="124">
        <v>10</v>
      </c>
      <c r="N233" s="70">
        <v>12927.04</v>
      </c>
      <c r="O233" s="40"/>
    </row>
    <row r="234" spans="2:18" x14ac:dyDescent="0.3">
      <c r="B234" s="141"/>
      <c r="C234" s="145"/>
      <c r="D234" s="145"/>
      <c r="E234" s="145"/>
      <c r="F234" s="156"/>
      <c r="G234" s="172"/>
      <c r="H234" s="145"/>
      <c r="I234" s="83">
        <v>320</v>
      </c>
      <c r="J234" s="130"/>
      <c r="K234" s="131"/>
      <c r="L234" s="91" t="s">
        <v>46</v>
      </c>
      <c r="M234" s="124">
        <v>10</v>
      </c>
      <c r="N234" s="70">
        <v>14163.6</v>
      </c>
      <c r="O234" s="40"/>
    </row>
    <row r="235" spans="2:18" x14ac:dyDescent="0.3">
      <c r="B235" s="141"/>
      <c r="C235" s="145"/>
      <c r="D235" s="145"/>
      <c r="E235" s="145"/>
      <c r="F235" s="156"/>
      <c r="G235" s="172"/>
      <c r="H235" s="145"/>
      <c r="I235" s="83">
        <v>320</v>
      </c>
      <c r="J235" s="130"/>
      <c r="K235" s="131"/>
      <c r="L235" s="91" t="s">
        <v>47</v>
      </c>
      <c r="M235" s="124">
        <v>10</v>
      </c>
      <c r="N235" s="70">
        <v>14163.6</v>
      </c>
      <c r="O235" s="40"/>
    </row>
    <row r="236" spans="2:18" x14ac:dyDescent="0.3">
      <c r="B236" s="141"/>
      <c r="C236" s="145"/>
      <c r="D236" s="145"/>
      <c r="E236" s="145"/>
      <c r="F236" s="157"/>
      <c r="G236" s="173"/>
      <c r="H236" s="145"/>
      <c r="I236" s="83">
        <v>320</v>
      </c>
      <c r="J236" s="132"/>
      <c r="K236" s="133"/>
      <c r="L236" s="91" t="s">
        <v>48</v>
      </c>
      <c r="M236" s="124">
        <v>10</v>
      </c>
      <c r="N236" s="70">
        <v>14163.6</v>
      </c>
      <c r="O236" s="40"/>
      <c r="P236" s="16"/>
      <c r="Q236" s="117"/>
      <c r="R236" s="16"/>
    </row>
    <row r="237" spans="2:18" s="16" customFormat="1" x14ac:dyDescent="0.3">
      <c r="B237" s="141"/>
      <c r="C237" s="146"/>
      <c r="D237" s="146"/>
      <c r="E237" s="146"/>
      <c r="F237" s="28" t="s">
        <v>49</v>
      </c>
      <c r="G237" s="24">
        <f>SUM(G219)</f>
        <v>704741.99</v>
      </c>
      <c r="H237" s="146"/>
      <c r="I237" s="29"/>
      <c r="J237" s="28" t="s">
        <v>49</v>
      </c>
      <c r="K237" s="101">
        <f>SUM(K219:K228)</f>
        <v>178028.68</v>
      </c>
      <c r="L237" s="28" t="s">
        <v>49</v>
      </c>
      <c r="M237" s="108"/>
      <c r="N237" s="71">
        <f>SUM(N219:N236)</f>
        <v>526713.3119999998</v>
      </c>
      <c r="O237" s="42"/>
      <c r="P237" s="6"/>
      <c r="Q237" s="112"/>
      <c r="R237" s="6"/>
    </row>
    <row r="238" spans="2:18" x14ac:dyDescent="0.3">
      <c r="B238" s="140">
        <v>15</v>
      </c>
      <c r="C238" s="148" t="s">
        <v>92</v>
      </c>
      <c r="D238" s="148" t="s">
        <v>98</v>
      </c>
      <c r="E238" s="148" t="s">
        <v>99</v>
      </c>
      <c r="F238" s="149" t="s">
        <v>95</v>
      </c>
      <c r="G238" s="152">
        <v>1011916.19</v>
      </c>
      <c r="H238" s="163" t="s">
        <v>24</v>
      </c>
      <c r="I238" s="81">
        <v>321</v>
      </c>
      <c r="J238" s="94" t="s">
        <v>25</v>
      </c>
      <c r="K238" s="96">
        <v>29423.4</v>
      </c>
      <c r="L238" s="87" t="s">
        <v>48</v>
      </c>
      <c r="M238" s="120">
        <v>15</v>
      </c>
      <c r="N238" s="77">
        <v>21245.4</v>
      </c>
      <c r="O238" s="43"/>
    </row>
    <row r="239" spans="2:18" x14ac:dyDescent="0.3">
      <c r="B239" s="140"/>
      <c r="C239" s="148"/>
      <c r="D239" s="148"/>
      <c r="E239" s="148"/>
      <c r="F239" s="150"/>
      <c r="G239" s="153"/>
      <c r="H239" s="164"/>
      <c r="I239" s="81">
        <v>321</v>
      </c>
      <c r="J239" s="94" t="s">
        <v>27</v>
      </c>
      <c r="K239" s="96">
        <v>29232</v>
      </c>
      <c r="L239" s="87" t="s">
        <v>42</v>
      </c>
      <c r="M239" s="120">
        <v>15</v>
      </c>
      <c r="N239" s="77">
        <v>26987.399999999998</v>
      </c>
      <c r="O239" s="43"/>
    </row>
    <row r="240" spans="2:18" x14ac:dyDescent="0.3">
      <c r="B240" s="140"/>
      <c r="C240" s="148"/>
      <c r="D240" s="148"/>
      <c r="E240" s="148"/>
      <c r="F240" s="150"/>
      <c r="G240" s="153"/>
      <c r="H240" s="164"/>
      <c r="I240" s="81">
        <v>321</v>
      </c>
      <c r="J240" s="94" t="s">
        <v>29</v>
      </c>
      <c r="K240" s="96">
        <v>31224.3</v>
      </c>
      <c r="L240" s="87" t="s">
        <v>39</v>
      </c>
      <c r="M240" s="120">
        <v>15</v>
      </c>
      <c r="N240" s="77">
        <v>39014.28</v>
      </c>
      <c r="O240" s="43"/>
    </row>
    <row r="241" spans="2:18" x14ac:dyDescent="0.3">
      <c r="B241" s="140"/>
      <c r="C241" s="148"/>
      <c r="D241" s="148"/>
      <c r="E241" s="148"/>
      <c r="F241" s="150"/>
      <c r="G241" s="153"/>
      <c r="H241" s="164"/>
      <c r="I241" s="81">
        <v>321</v>
      </c>
      <c r="J241" s="94" t="s">
        <v>31</v>
      </c>
      <c r="K241" s="96">
        <v>44484.84</v>
      </c>
      <c r="L241" s="87" t="s">
        <v>38</v>
      </c>
      <c r="M241" s="120">
        <v>15</v>
      </c>
      <c r="N241" s="77">
        <v>45285.24</v>
      </c>
      <c r="O241" s="43"/>
    </row>
    <row r="242" spans="2:18" x14ac:dyDescent="0.3">
      <c r="B242" s="140"/>
      <c r="C242" s="148"/>
      <c r="D242" s="148"/>
      <c r="E242" s="148"/>
      <c r="F242" s="150"/>
      <c r="G242" s="153"/>
      <c r="H242" s="164"/>
      <c r="I242" s="81">
        <v>321</v>
      </c>
      <c r="J242" s="94" t="s">
        <v>33</v>
      </c>
      <c r="K242" s="96">
        <v>44484.84</v>
      </c>
      <c r="L242" s="87" t="s">
        <v>41</v>
      </c>
      <c r="M242" s="120">
        <v>15</v>
      </c>
      <c r="N242" s="77">
        <v>26987.399999999998</v>
      </c>
      <c r="O242" s="43"/>
    </row>
    <row r="243" spans="2:18" x14ac:dyDescent="0.3">
      <c r="B243" s="140"/>
      <c r="C243" s="148"/>
      <c r="D243" s="148"/>
      <c r="E243" s="148"/>
      <c r="F243" s="150"/>
      <c r="G243" s="153"/>
      <c r="H243" s="164"/>
      <c r="I243" s="81">
        <v>321</v>
      </c>
      <c r="J243" s="94" t="s">
        <v>35</v>
      </c>
      <c r="K243" s="96">
        <v>44484.84</v>
      </c>
      <c r="L243" s="87" t="s">
        <v>37</v>
      </c>
      <c r="M243" s="120">
        <v>15</v>
      </c>
      <c r="N243" s="77">
        <v>45285.24</v>
      </c>
      <c r="O243" s="43"/>
    </row>
    <row r="244" spans="2:18" x14ac:dyDescent="0.3">
      <c r="B244" s="140"/>
      <c r="C244" s="148"/>
      <c r="D244" s="148"/>
      <c r="E244" s="148"/>
      <c r="F244" s="150"/>
      <c r="G244" s="153"/>
      <c r="H244" s="164"/>
      <c r="I244" s="81">
        <v>321</v>
      </c>
      <c r="J244" s="94" t="s">
        <v>50</v>
      </c>
      <c r="K244" s="96">
        <v>9378.6</v>
      </c>
      <c r="L244" s="87" t="s">
        <v>30</v>
      </c>
      <c r="M244" s="120">
        <v>13</v>
      </c>
      <c r="N244" s="77">
        <v>85618.207999999999</v>
      </c>
      <c r="O244" s="43"/>
    </row>
    <row r="245" spans="2:18" ht="28" x14ac:dyDescent="0.3">
      <c r="B245" s="140"/>
      <c r="C245" s="148"/>
      <c r="D245" s="148"/>
      <c r="E245" s="148"/>
      <c r="F245" s="150"/>
      <c r="G245" s="153"/>
      <c r="H245" s="164"/>
      <c r="I245" s="81">
        <v>321</v>
      </c>
      <c r="J245" s="94" t="s">
        <v>56</v>
      </c>
      <c r="K245" s="96">
        <v>9378.6</v>
      </c>
      <c r="L245" s="87" t="s">
        <v>32</v>
      </c>
      <c r="M245" s="120">
        <v>13</v>
      </c>
      <c r="N245" s="77">
        <v>85618.207999999999</v>
      </c>
      <c r="O245" s="43"/>
    </row>
    <row r="246" spans="2:18" ht="28" x14ac:dyDescent="0.3">
      <c r="B246" s="140"/>
      <c r="C246" s="148"/>
      <c r="D246" s="148"/>
      <c r="E246" s="148"/>
      <c r="F246" s="150"/>
      <c r="G246" s="153"/>
      <c r="H246" s="164"/>
      <c r="I246" s="81">
        <v>321</v>
      </c>
      <c r="J246" s="94" t="s">
        <v>57</v>
      </c>
      <c r="K246" s="96">
        <v>9378.6</v>
      </c>
      <c r="L246" s="87" t="s">
        <v>46</v>
      </c>
      <c r="M246" s="120">
        <v>15</v>
      </c>
      <c r="N246" s="77">
        <v>21245.399999999998</v>
      </c>
      <c r="O246" s="43"/>
    </row>
    <row r="247" spans="2:18" ht="28" x14ac:dyDescent="0.3">
      <c r="B247" s="140"/>
      <c r="C247" s="148"/>
      <c r="D247" s="148"/>
      <c r="E247" s="148"/>
      <c r="F247" s="150"/>
      <c r="G247" s="153"/>
      <c r="H247" s="164"/>
      <c r="I247" s="81">
        <v>321</v>
      </c>
      <c r="J247" s="94" t="s">
        <v>61</v>
      </c>
      <c r="K247" s="96">
        <v>16611.2</v>
      </c>
      <c r="L247" s="87" t="s">
        <v>44</v>
      </c>
      <c r="M247" s="120">
        <v>15</v>
      </c>
      <c r="N247" s="77">
        <v>29040.6</v>
      </c>
      <c r="O247" s="43"/>
    </row>
    <row r="248" spans="2:18" x14ac:dyDescent="0.3">
      <c r="B248" s="140"/>
      <c r="C248" s="148"/>
      <c r="D248" s="148"/>
      <c r="E248" s="148"/>
      <c r="F248" s="150"/>
      <c r="G248" s="153"/>
      <c r="H248" s="164"/>
      <c r="I248" s="81">
        <v>321</v>
      </c>
      <c r="J248" s="134"/>
      <c r="K248" s="135"/>
      <c r="L248" s="87" t="s">
        <v>36</v>
      </c>
      <c r="M248" s="120">
        <v>15</v>
      </c>
      <c r="N248" s="77">
        <v>45285.24</v>
      </c>
      <c r="O248" s="43"/>
    </row>
    <row r="249" spans="2:18" x14ac:dyDescent="0.3">
      <c r="B249" s="140"/>
      <c r="C249" s="148"/>
      <c r="D249" s="148"/>
      <c r="E249" s="148"/>
      <c r="F249" s="150"/>
      <c r="G249" s="153"/>
      <c r="H249" s="164"/>
      <c r="I249" s="81">
        <v>321</v>
      </c>
      <c r="J249" s="136"/>
      <c r="K249" s="137"/>
      <c r="L249" s="87" t="s">
        <v>26</v>
      </c>
      <c r="M249" s="120">
        <v>13</v>
      </c>
      <c r="N249" s="77">
        <v>43672.886399999996</v>
      </c>
      <c r="O249" s="43"/>
    </row>
    <row r="250" spans="2:18" x14ac:dyDescent="0.3">
      <c r="B250" s="140"/>
      <c r="C250" s="148"/>
      <c r="D250" s="148"/>
      <c r="E250" s="148"/>
      <c r="F250" s="150"/>
      <c r="G250" s="153"/>
      <c r="H250" s="164"/>
      <c r="I250" s="81">
        <v>321</v>
      </c>
      <c r="J250" s="136"/>
      <c r="K250" s="137"/>
      <c r="L250" s="87" t="s">
        <v>34</v>
      </c>
      <c r="M250" s="120">
        <v>15</v>
      </c>
      <c r="N250" s="77">
        <v>45953.399999999994</v>
      </c>
      <c r="O250" s="43"/>
    </row>
    <row r="251" spans="2:18" x14ac:dyDescent="0.3">
      <c r="B251" s="140"/>
      <c r="C251" s="148"/>
      <c r="D251" s="148"/>
      <c r="E251" s="148"/>
      <c r="F251" s="150"/>
      <c r="G251" s="153"/>
      <c r="H251" s="164"/>
      <c r="I251" s="81">
        <v>321</v>
      </c>
      <c r="J251" s="136"/>
      <c r="K251" s="137"/>
      <c r="L251" s="87" t="s">
        <v>40</v>
      </c>
      <c r="M251" s="120">
        <v>15</v>
      </c>
      <c r="N251" s="77">
        <v>29354.495999999996</v>
      </c>
      <c r="O251" s="43"/>
    </row>
    <row r="252" spans="2:18" x14ac:dyDescent="0.3">
      <c r="B252" s="140"/>
      <c r="C252" s="148"/>
      <c r="D252" s="148"/>
      <c r="E252" s="148"/>
      <c r="F252" s="150"/>
      <c r="G252" s="153"/>
      <c r="H252" s="164"/>
      <c r="I252" s="81">
        <v>321</v>
      </c>
      <c r="J252" s="136"/>
      <c r="K252" s="137"/>
      <c r="L252" s="87" t="s">
        <v>28</v>
      </c>
      <c r="M252" s="120">
        <v>13</v>
      </c>
      <c r="N252" s="77">
        <v>85618.207999999999</v>
      </c>
      <c r="O252" s="43"/>
    </row>
    <row r="253" spans="2:18" x14ac:dyDescent="0.3">
      <c r="B253" s="140"/>
      <c r="C253" s="148"/>
      <c r="D253" s="148"/>
      <c r="E253" s="148"/>
      <c r="F253" s="150"/>
      <c r="G253" s="153"/>
      <c r="H253" s="164"/>
      <c r="I253" s="81">
        <v>321</v>
      </c>
      <c r="J253" s="136"/>
      <c r="K253" s="137"/>
      <c r="L253" s="87" t="s">
        <v>45</v>
      </c>
      <c r="M253" s="120">
        <v>15</v>
      </c>
      <c r="N253" s="77">
        <v>19390.559999999998</v>
      </c>
      <c r="O253" s="43"/>
    </row>
    <row r="254" spans="2:18" x14ac:dyDescent="0.3">
      <c r="B254" s="140"/>
      <c r="C254" s="148"/>
      <c r="D254" s="148"/>
      <c r="E254" s="148"/>
      <c r="F254" s="150"/>
      <c r="G254" s="153"/>
      <c r="H254" s="164"/>
      <c r="I254" s="81">
        <v>321</v>
      </c>
      <c r="J254" s="136"/>
      <c r="K254" s="137"/>
      <c r="L254" s="87" t="s">
        <v>47</v>
      </c>
      <c r="M254" s="120">
        <v>15</v>
      </c>
      <c r="N254" s="77">
        <v>21245.399999999998</v>
      </c>
      <c r="O254" s="43"/>
    </row>
    <row r="255" spans="2:18" x14ac:dyDescent="0.3">
      <c r="B255" s="140"/>
      <c r="C255" s="148"/>
      <c r="D255" s="148"/>
      <c r="E255" s="148"/>
      <c r="F255" s="151"/>
      <c r="G255" s="154"/>
      <c r="H255" s="164"/>
      <c r="I255" s="81">
        <v>321</v>
      </c>
      <c r="J255" s="138"/>
      <c r="K255" s="139"/>
      <c r="L255" s="87" t="s">
        <v>43</v>
      </c>
      <c r="M255" s="120">
        <v>15</v>
      </c>
      <c r="N255" s="77">
        <v>26987.41</v>
      </c>
      <c r="O255" s="43"/>
      <c r="P255" s="16"/>
      <c r="Q255" s="117"/>
      <c r="R255" s="16"/>
    </row>
    <row r="256" spans="2:18" s="16" customFormat="1" ht="14.5" thickBot="1" x14ac:dyDescent="0.35">
      <c r="B256" s="147"/>
      <c r="C256" s="158"/>
      <c r="D256" s="158"/>
      <c r="E256" s="158"/>
      <c r="F256" s="78" t="s">
        <v>49</v>
      </c>
      <c r="G256" s="79">
        <f>SUM(G238)</f>
        <v>1011916.19</v>
      </c>
      <c r="H256" s="189"/>
      <c r="I256" s="84"/>
      <c r="J256" s="28" t="s">
        <v>49</v>
      </c>
      <c r="K256" s="103">
        <f>SUM(K238:K247)</f>
        <v>268081.21999999997</v>
      </c>
      <c r="L256" s="28" t="s">
        <v>49</v>
      </c>
      <c r="M256" s="109"/>
      <c r="N256" s="80">
        <f>SUM(N238:N255)</f>
        <v>743834.97640000004</v>
      </c>
      <c r="O256" s="48"/>
      <c r="Q256" s="117"/>
    </row>
    <row r="257" spans="3:18" s="16" customFormat="1" ht="15" thickBot="1" x14ac:dyDescent="0.4">
      <c r="C257"/>
      <c r="D257"/>
      <c r="E257"/>
      <c r="F257" s="59" t="s">
        <v>100</v>
      </c>
      <c r="G257" s="60">
        <f>G33+G35+G54+G73+G92+G111+G130+G149+G151+G174+G176+G199+G218+G237+G256</f>
        <v>12351229.9</v>
      </c>
      <c r="H257" s="61"/>
      <c r="I257" s="85"/>
      <c r="J257" s="104" t="s">
        <v>101</v>
      </c>
      <c r="K257" s="105">
        <f>K33+K35+K54+K73+K92+K111+K130+K149+K151+K174+K176+K199+K218+K237+K256</f>
        <v>3933651.5240000002</v>
      </c>
      <c r="L257" s="93"/>
      <c r="M257" s="126"/>
      <c r="N257" s="62">
        <f>N33+N35+N54+N73+N92+N111+N130+N149+N151+N174+N176+N199+N218+N237+N256</f>
        <v>8417578.3827999998</v>
      </c>
      <c r="O257" s="49"/>
      <c r="P257" s="6"/>
      <c r="Q257" s="112"/>
      <c r="R257" s="6"/>
    </row>
    <row r="260" spans="3:18" x14ac:dyDescent="0.3">
      <c r="K260" s="27"/>
    </row>
  </sheetData>
  <mergeCells count="127">
    <mergeCell ref="C219:C237"/>
    <mergeCell ref="D219:D237"/>
    <mergeCell ref="E219:E237"/>
    <mergeCell ref="H219:H237"/>
    <mergeCell ref="C13:C14"/>
    <mergeCell ref="D13:D14"/>
    <mergeCell ref="C15:C33"/>
    <mergeCell ref="D15:D33"/>
    <mergeCell ref="E15:E33"/>
    <mergeCell ref="E36:E54"/>
    <mergeCell ref="G36:G53"/>
    <mergeCell ref="F15:F32"/>
    <mergeCell ref="G15:G32"/>
    <mergeCell ref="E13:E14"/>
    <mergeCell ref="F13:F14"/>
    <mergeCell ref="G13:G14"/>
    <mergeCell ref="H13:H14"/>
    <mergeCell ref="D34:D35"/>
    <mergeCell ref="E34:E35"/>
    <mergeCell ref="H34:H35"/>
    <mergeCell ref="C34:C35"/>
    <mergeCell ref="D238:D256"/>
    <mergeCell ref="E238:E256"/>
    <mergeCell ref="H238:H256"/>
    <mergeCell ref="G177:G198"/>
    <mergeCell ref="F200:F217"/>
    <mergeCell ref="G200:G217"/>
    <mergeCell ref="F177:F198"/>
    <mergeCell ref="D177:D199"/>
    <mergeCell ref="E177:E199"/>
    <mergeCell ref="H177:H199"/>
    <mergeCell ref="B13:B14"/>
    <mergeCell ref="B15:B33"/>
    <mergeCell ref="B34:B35"/>
    <mergeCell ref="B36:B54"/>
    <mergeCell ref="C1:C12"/>
    <mergeCell ref="G2:K2"/>
    <mergeCell ref="G4:L4"/>
    <mergeCell ref="G6:H6"/>
    <mergeCell ref="G219:G236"/>
    <mergeCell ref="G131:G148"/>
    <mergeCell ref="F152:F173"/>
    <mergeCell ref="G152:G173"/>
    <mergeCell ref="F131:F148"/>
    <mergeCell ref="E131:E149"/>
    <mergeCell ref="H131:H149"/>
    <mergeCell ref="E150:E151"/>
    <mergeCell ref="H150:H151"/>
    <mergeCell ref="F112:F129"/>
    <mergeCell ref="G112:G129"/>
    <mergeCell ref="F93:F110"/>
    <mergeCell ref="G93:G110"/>
    <mergeCell ref="H93:H111"/>
    <mergeCell ref="H112:H130"/>
    <mergeCell ref="F74:F91"/>
    <mergeCell ref="J183:K198"/>
    <mergeCell ref="G74:G91"/>
    <mergeCell ref="F55:F72"/>
    <mergeCell ref="G55:G72"/>
    <mergeCell ref="H74:H92"/>
    <mergeCell ref="F36:F53"/>
    <mergeCell ref="B200:B218"/>
    <mergeCell ref="C36:C54"/>
    <mergeCell ref="D36:D54"/>
    <mergeCell ref="C93:C111"/>
    <mergeCell ref="D93:D111"/>
    <mergeCell ref="C112:C130"/>
    <mergeCell ref="D112:D130"/>
    <mergeCell ref="C131:C149"/>
    <mergeCell ref="D131:D149"/>
    <mergeCell ref="C150:C151"/>
    <mergeCell ref="D150:D151"/>
    <mergeCell ref="C152:C174"/>
    <mergeCell ref="D152:D174"/>
    <mergeCell ref="C177:C199"/>
    <mergeCell ref="B131:B149"/>
    <mergeCell ref="B150:B151"/>
    <mergeCell ref="J210:K217"/>
    <mergeCell ref="C200:C218"/>
    <mergeCell ref="O13:R13"/>
    <mergeCell ref="O37:R37"/>
    <mergeCell ref="J21:K32"/>
    <mergeCell ref="J42:K53"/>
    <mergeCell ref="D200:D218"/>
    <mergeCell ref="E200:E218"/>
    <mergeCell ref="H200:H218"/>
    <mergeCell ref="E152:E174"/>
    <mergeCell ref="H152:H174"/>
    <mergeCell ref="D175:D176"/>
    <mergeCell ref="E175:E176"/>
    <mergeCell ref="H175:H176"/>
    <mergeCell ref="H36:H54"/>
    <mergeCell ref="D55:D73"/>
    <mergeCell ref="E55:E73"/>
    <mergeCell ref="H55:H73"/>
    <mergeCell ref="H15:H33"/>
    <mergeCell ref="D74:D92"/>
    <mergeCell ref="E74:E92"/>
    <mergeCell ref="E93:E111"/>
    <mergeCell ref="E112:E130"/>
    <mergeCell ref="L13:N13"/>
    <mergeCell ref="J13:K13"/>
    <mergeCell ref="I13:I14"/>
    <mergeCell ref="J229:K236"/>
    <mergeCell ref="J248:K255"/>
    <mergeCell ref="J61:K72"/>
    <mergeCell ref="J80:K91"/>
    <mergeCell ref="J99:K110"/>
    <mergeCell ref="J118:K129"/>
    <mergeCell ref="J137:K148"/>
    <mergeCell ref="B175:B176"/>
    <mergeCell ref="B177:B199"/>
    <mergeCell ref="C175:C176"/>
    <mergeCell ref="C55:C73"/>
    <mergeCell ref="B219:B237"/>
    <mergeCell ref="B238:B256"/>
    <mergeCell ref="B152:B174"/>
    <mergeCell ref="B55:B73"/>
    <mergeCell ref="B74:B92"/>
    <mergeCell ref="B93:B111"/>
    <mergeCell ref="B112:B130"/>
    <mergeCell ref="C74:C92"/>
    <mergeCell ref="F238:F255"/>
    <mergeCell ref="G238:G255"/>
    <mergeCell ref="F219:F236"/>
    <mergeCell ref="C238:C256"/>
    <mergeCell ref="J158:K173"/>
  </mergeCells>
  <pageMargins left="0.7" right="0.7" top="0.75" bottom="0.75" header="0.3" footer="0.3"/>
  <pageSetup orientation="portrait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7" ma:contentTypeDescription="Crear nuevo documento." ma:contentTypeScope="" ma:versionID="88c03d06366c2616dab08bc016c74090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efd857fb7fbc0bd18b0dedf47067d85b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1f1618d-99a5-4675-b3ad-f64d35c56766">
      <Terms xmlns="http://schemas.microsoft.com/office/infopath/2007/PartnerControls"/>
    </lcf76f155ced4ddcb4097134ff3c332f>
    <TaxCatchAll xmlns="0548674a-8c8e-461f-9789-3afdb685f212" xsi:nil="true"/>
    <SharedWithUsers xmlns="0548674a-8c8e-461f-9789-3afdb685f212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A79B1415-8267-4384-8FBE-42E406F0B0B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071FD82-9DC5-4034-93A1-63F24B02A4CF}"/>
</file>

<file path=customXml/itemProps3.xml><?xml version="1.0" encoding="utf-8"?>
<ds:datastoreItem xmlns:ds="http://schemas.openxmlformats.org/officeDocument/2006/customXml" ds:itemID="{B3186BBE-C67C-4143-8534-65A605559523}">
  <ds:schemaRefs>
    <ds:schemaRef ds:uri="http://schemas.microsoft.com/office/2006/metadata/properties"/>
    <ds:schemaRef ds:uri="http://schemas.microsoft.com/office/infopath/2007/PartnerControls"/>
    <ds:schemaRef ds:uri="1a1a3e18-a323-4128-b7e7-d3b2a8056b09"/>
    <ds:schemaRef ds:uri="e74d9152-3381-4910-b086-e2003d7b019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Relación polizas - cartuchos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CAMACHO RODRIGUEZ JOSE ANDRES</cp:lastModifiedBy>
  <cp:revision/>
  <dcterms:created xsi:type="dcterms:W3CDTF">2019-09-17T15:46:58Z</dcterms:created>
  <dcterms:modified xsi:type="dcterms:W3CDTF">2025-02-05T23:05:15Z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MediaServiceImageTags">
    <vt:lpwstr/>
  </property>
  <property fmtid="{D5CDD505-2E9C-101B-9397-08002B2CF9AE}" pid="4" name="Order">
    <vt:r8>97040800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