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cu y Res JGE 2019\4to Trimestre\(01) 31 Octubre 2019 Ord\Punto 5.4\"/>
    </mc:Choice>
  </mc:AlternateContent>
  <bookViews>
    <workbookView xWindow="-120" yWindow="-120" windowWidth="29040" windowHeight="15840"/>
  </bookViews>
  <sheets>
    <sheet name="MEMORIA POR ACTIVIDAD" sheetId="1" r:id="rId1"/>
    <sheet name="INSTRUCTIVO DE LLENADO FPG" sheetId="2" r:id="rId2"/>
    <sheet name="catalogoUR" sheetId="3" r:id="rId3"/>
  </sheets>
  <definedNames>
    <definedName name="_xlnm._FilterDatabase" localSheetId="0" hidden="1">'MEMORIA POR ACTIVIDAD'!$A$31:$H$55</definedName>
    <definedName name="_xlnm.Print_Area" localSheetId="1">'INSTRUCTIVO DE LLENADO FPG'!$A$1:$B$16</definedName>
    <definedName name="_xlnm.Print_Area" localSheetId="0">'MEMORIA POR ACTIVIDAD'!$A$1:$H$69</definedName>
    <definedName name="_xlnm.Print_Titles" localSheetId="1">'INSTRUCTIVO DE LLENADO FPG'!$1:$8</definedName>
    <definedName name="_xlnm.Print_Titles" localSheetId="0">'MEMORIA POR ACTIVIDAD'!$1:$7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7" i="1" l="1"/>
  <c r="G27" i="1" s="1"/>
  <c r="H27" i="1" s="1"/>
  <c r="E21" i="1" l="1"/>
  <c r="E37" i="1"/>
  <c r="G37" i="1" s="1"/>
  <c r="H37" i="1" s="1"/>
  <c r="E39" i="1"/>
  <c r="G39" i="1" s="1"/>
  <c r="H39" i="1" s="1"/>
  <c r="E20" i="1"/>
  <c r="G20" i="1" s="1"/>
  <c r="H20" i="1" s="1"/>
  <c r="E38" i="1"/>
  <c r="G38" i="1" s="1"/>
  <c r="H38" i="1" s="1"/>
  <c r="E28" i="1" l="1"/>
  <c r="E40" i="1" l="1"/>
  <c r="G40" i="1" s="1"/>
  <c r="H40" i="1" s="1"/>
  <c r="E19" i="1"/>
  <c r="E22" i="1" l="1"/>
  <c r="E36" i="1"/>
  <c r="G36" i="1" s="1"/>
  <c r="H36" i="1" s="1"/>
  <c r="E41" i="1"/>
  <c r="G41" i="1" s="1"/>
  <c r="H41" i="1" s="1"/>
  <c r="E35" i="1"/>
  <c r="E33" i="1"/>
  <c r="G32" i="1"/>
  <c r="G44" i="1" l="1"/>
  <c r="G43" i="1"/>
  <c r="H44" i="1" l="1"/>
  <c r="H43" i="1"/>
  <c r="E34" i="1" l="1"/>
  <c r="G42" i="1" l="1"/>
  <c r="H42" i="1" s="1"/>
  <c r="G35" i="1"/>
  <c r="H35" i="1" s="1"/>
  <c r="G34" i="1"/>
  <c r="H34" i="1" s="1"/>
  <c r="G26" i="1" l="1"/>
  <c r="H26" i="1" s="1"/>
  <c r="G28" i="1"/>
  <c r="H28" i="1" s="1"/>
  <c r="G29" i="1" l="1"/>
  <c r="H29" i="1"/>
  <c r="G22" i="1"/>
  <c r="G21" i="1"/>
  <c r="G19" i="1"/>
  <c r="G23" i="1" l="1"/>
  <c r="H22" i="1"/>
  <c r="G54" i="1" l="1"/>
  <c r="H54" i="1" s="1"/>
  <c r="G53" i="1"/>
  <c r="H53" i="1" s="1"/>
  <c r="H55" i="1" s="1"/>
  <c r="G49" i="1"/>
  <c r="H49" i="1" s="1"/>
  <c r="G48" i="1"/>
  <c r="H48" i="1" s="1"/>
  <c r="G33" i="1"/>
  <c r="H21" i="1"/>
  <c r="H19" i="1"/>
  <c r="H23" i="1" l="1"/>
  <c r="H50" i="1"/>
  <c r="H33" i="1"/>
  <c r="G56" i="1"/>
  <c r="G55" i="1"/>
  <c r="G50" i="1"/>
  <c r="G45" i="1" l="1"/>
  <c r="H32" i="1"/>
  <c r="H45" i="1" l="1"/>
  <c r="H56" i="1" s="1"/>
  <c r="H12" i="1" s="1"/>
</calcChain>
</file>

<file path=xl/sharedStrings.xml><?xml version="1.0" encoding="utf-8"?>
<sst xmlns="http://schemas.openxmlformats.org/spreadsheetml/2006/main" count="800" uniqueCount="767">
  <si>
    <t>UNIDAD RESPONSABLE:</t>
  </si>
  <si>
    <t>FECHA:</t>
  </si>
  <si>
    <t xml:space="preserve">Concepto </t>
  </si>
  <si>
    <t xml:space="preserve">Cantidad de Unidades </t>
  </si>
  <si>
    <t xml:space="preserve">Total sin  IVA </t>
  </si>
  <si>
    <t xml:space="preserve">Total con IVA </t>
  </si>
  <si>
    <t>SOLICITA</t>
  </si>
  <si>
    <t>AUTORIZA</t>
  </si>
  <si>
    <t>No.</t>
  </si>
  <si>
    <t>Descripción</t>
  </si>
  <si>
    <t>Dirección Ejecutiva de Administración</t>
  </si>
  <si>
    <t>Precio unitario sin IVA</t>
  </si>
  <si>
    <t>UR</t>
  </si>
  <si>
    <t>AG00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</si>
  <si>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</si>
  <si>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</si>
  <si>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</si>
  <si>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</si>
  <si>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</si>
  <si>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</si>
  <si>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</si>
  <si>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</si>
  <si>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</si>
  <si>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</si>
  <si>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</si>
  <si>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</si>
  <si>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</si>
  <si>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</si>
  <si>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</si>
  <si>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</si>
  <si>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</si>
  <si>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</si>
  <si>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</si>
  <si>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</si>
  <si>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</si>
  <si>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</si>
  <si>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</si>
  <si>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</si>
  <si>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</si>
  <si>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</si>
  <si>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</si>
  <si>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</si>
  <si>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</si>
  <si>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</si>
  <si>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</si>
  <si>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</si>
  <si>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</si>
  <si>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</si>
  <si>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</si>
  <si>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</si>
  <si>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</si>
  <si>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</si>
  <si>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</si>
  <si>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</si>
  <si>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</si>
  <si>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CS05</t>
  </si>
  <si>
    <t>CS06</t>
  </si>
  <si>
    <t>CS07</t>
  </si>
  <si>
    <t>CS08</t>
  </si>
  <si>
    <t>CS09</t>
  </si>
  <si>
    <t>CS10</t>
  </si>
  <si>
    <t>CS12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</si>
  <si>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</si>
  <si>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</si>
  <si>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</si>
  <si>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</si>
  <si>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</si>
  <si>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</si>
  <si>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</si>
  <si>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</si>
  <si>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</si>
  <si>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</si>
  <si>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</si>
  <si>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</si>
  <si>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</si>
  <si>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</si>
  <si>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</si>
  <si>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</si>
  <si>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</si>
  <si>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</si>
  <si>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</si>
  <si>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</si>
  <si>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</si>
  <si>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</si>
  <si>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</si>
  <si>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</si>
  <si>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</si>
  <si>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</si>
  <si>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GT12</t>
  </si>
  <si>
    <t>GT13</t>
  </si>
  <si>
    <t>GT14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</si>
  <si>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</si>
  <si>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</si>
  <si>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</si>
  <si>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</si>
  <si>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</si>
  <si>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</si>
  <si>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</si>
  <si>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</si>
  <si>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</si>
  <si>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</si>
  <si>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</si>
  <si>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</si>
  <si>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</si>
  <si>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</si>
  <si>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</si>
  <si>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</si>
  <si>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</si>
  <si>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</si>
  <si>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</si>
  <si>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</si>
  <si>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</si>
  <si>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JC14</t>
  </si>
  <si>
    <t>JC15</t>
  </si>
  <si>
    <t>JC16</t>
  </si>
  <si>
    <t>JC17</t>
  </si>
  <si>
    <t>JC18</t>
  </si>
  <si>
    <t>JC19</t>
  </si>
  <si>
    <t>MC00</t>
  </si>
  <si>
    <t>MC01</t>
  </si>
  <si>
    <t>MC03</t>
  </si>
  <si>
    <t>MC04</t>
  </si>
  <si>
    <t>MC05</t>
  </si>
  <si>
    <t>MC06</t>
  </si>
  <si>
    <t>MC07</t>
  </si>
  <si>
    <t>MC08</t>
  </si>
  <si>
    <t>MC10</t>
  </si>
  <si>
    <t>MC11</t>
  </si>
  <si>
    <t>MC12</t>
  </si>
  <si>
    <t>MC13</t>
  </si>
  <si>
    <t>MC14</t>
  </si>
  <si>
    <t>MC16</t>
  </si>
  <si>
    <t>MC17</t>
  </si>
  <si>
    <t>MC18</t>
  </si>
  <si>
    <t>MC19</t>
  </si>
  <si>
    <t>MC20</t>
  </si>
  <si>
    <t>MC22</t>
  </si>
  <si>
    <t>MC24</t>
  </si>
  <si>
    <t>MC25</t>
  </si>
  <si>
    <t>MC26</t>
  </si>
  <si>
    <t>MC27</t>
  </si>
  <si>
    <t>MC28</t>
  </si>
  <si>
    <t>MC29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</si>
  <si>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</si>
  <si>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</si>
  <si>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</si>
  <si>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</si>
  <si>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</si>
  <si>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</si>
  <si>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</si>
  <si>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</si>
  <si>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</si>
  <si>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</si>
  <si>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</si>
  <si>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</si>
  <si>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</si>
  <si>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</si>
  <si>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</si>
  <si>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</si>
  <si>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</si>
  <si>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</si>
  <si>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</si>
  <si>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</si>
  <si>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</si>
  <si>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</si>
  <si>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</si>
  <si>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</si>
  <si>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</si>
  <si>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</si>
  <si>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</si>
  <si>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</si>
  <si>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</si>
  <si>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</si>
  <si>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Junta Local Ejecutiva de la Ciudad de México</t>
  </si>
  <si>
    <t>MX01</t>
  </si>
  <si>
    <t>Junta Distrital Ejecutiva 01. Gustavo A. Madero, Ciudad de México</t>
  </si>
  <si>
    <t>MX02</t>
  </si>
  <si>
    <t>Junta Distrital Ejecutiva 02. Gustavo A. Madero, Ciudad de México</t>
  </si>
  <si>
    <t>MX03</t>
  </si>
  <si>
    <t>Junta Distrital Ejecutiva 03. Azcapotzalco, Ciudad de México</t>
  </si>
  <si>
    <t>MX05</t>
  </si>
  <si>
    <t>Junta Distrital Ejecutiva 05. Tlalpan, Ciudad de México</t>
  </si>
  <si>
    <t>MX07</t>
  </si>
  <si>
    <t>Junta Distrital Ejecutiva 07. Gustavo A. Madero, Ciudad de México</t>
  </si>
  <si>
    <t>MX08</t>
  </si>
  <si>
    <t>Junta Distrital Ejecutiva 08. Cuauhtémoc, Ciudad de México</t>
  </si>
  <si>
    <t>MX10</t>
  </si>
  <si>
    <t>Junta Distrital Ejecutiva 10. Miguel Hidalgo, Ciudad de México</t>
  </si>
  <si>
    <t>MX11</t>
  </si>
  <si>
    <t>Junta Distrital Ejecutiva 11. Venustiano Carranza, Ciudad de México</t>
  </si>
  <si>
    <t>MX12</t>
  </si>
  <si>
    <t>Junta Distrital Ejecutiva 12. Cuauhtémoc, Ciudad de México</t>
  </si>
  <si>
    <t>MX13</t>
  </si>
  <si>
    <t>Junta Distrital Ejecutiva 13. Iztacalco, Ciudad de México</t>
  </si>
  <si>
    <t>MX14</t>
  </si>
  <si>
    <t>Junta Distrital Ejecutiva 14. Tlalpan, Ciudad de México</t>
  </si>
  <si>
    <t>MX15</t>
  </si>
  <si>
    <t>Junta Distrital Ejecutiva 15. Benito Juárez, Ciudad de México</t>
  </si>
  <si>
    <t>MX16</t>
  </si>
  <si>
    <t>Junta Distrital Ejecutiva 16. Álvaro Obregón, Ciudad de México</t>
  </si>
  <si>
    <t>MX17</t>
  </si>
  <si>
    <t>Junta Distrital Ejecutiva 17. Cuajimalpa, Ciudad de México</t>
  </si>
  <si>
    <t>MX18</t>
  </si>
  <si>
    <t>Junta Distrital Ejecutiva 18. Iztapalapa, Ciudad de México</t>
  </si>
  <si>
    <t>MX19</t>
  </si>
  <si>
    <t>Junta Distrital Ejecutiva 19. Iztapalapa, Ciudad de México</t>
  </si>
  <si>
    <t>MX20</t>
  </si>
  <si>
    <t>Junta Distrital Ejecutiva 20. Iztapalapa, Ciudad de México</t>
  </si>
  <si>
    <t>MX21</t>
  </si>
  <si>
    <t>Junta Distrital Ejecutiva 21. Xochimilco, Ciudad de México</t>
  </si>
  <si>
    <t>MX22</t>
  </si>
  <si>
    <t>Junta Distrital Ejecutiva 22. Iztapalapa, Ciudad de México</t>
  </si>
  <si>
    <t>MX23</t>
  </si>
  <si>
    <t>Junta Distrital Ejecutiva 23. Coyoacán, Ciudad de México</t>
  </si>
  <si>
    <t>MX24</t>
  </si>
  <si>
    <t>Junta Distrital Ejecutiva 24. Coyoacán, Ciudad de México</t>
  </si>
  <si>
    <t>NL00</t>
  </si>
  <si>
    <t>NL01</t>
  </si>
  <si>
    <t>NL02</t>
  </si>
  <si>
    <t>NL03</t>
  </si>
  <si>
    <t>NL04</t>
  </si>
  <si>
    <t>NL05</t>
  </si>
  <si>
    <t>NL06</t>
  </si>
  <si>
    <t>NL08</t>
  </si>
  <si>
    <t>NL09</t>
  </si>
  <si>
    <t>NL10</t>
  </si>
  <si>
    <t>NL11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</si>
  <si>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</si>
  <si>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</si>
  <si>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</si>
  <si>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</si>
  <si>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</si>
  <si>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</si>
  <si>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</si>
  <si>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</si>
  <si>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</si>
  <si>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OC06</t>
  </si>
  <si>
    <t>OC08</t>
  </si>
  <si>
    <t>OC10</t>
  </si>
  <si>
    <t>OF01</t>
  </si>
  <si>
    <t>OF02</t>
  </si>
  <si>
    <t>OF03</t>
  </si>
  <si>
    <t>OF04</t>
  </si>
  <si>
    <t>OF05</t>
  </si>
  <si>
    <t>OF06</t>
  </si>
  <si>
    <t>OF07</t>
  </si>
  <si>
    <t>OF08</t>
  </si>
  <si>
    <t>OF09</t>
  </si>
  <si>
    <t>OF11</t>
  </si>
  <si>
    <t>OF12</t>
  </si>
  <si>
    <t>OF13</t>
  </si>
  <si>
    <t>OF14</t>
  </si>
  <si>
    <t>OF15</t>
  </si>
  <si>
    <t>OF16</t>
  </si>
  <si>
    <t>OF17</t>
  </si>
  <si>
    <t>OF18</t>
  </si>
  <si>
    <t>OF20</t>
  </si>
  <si>
    <t>OF21</t>
  </si>
  <si>
    <t>OF22</t>
  </si>
  <si>
    <t>OF23</t>
  </si>
  <si>
    <t>OF24</t>
  </si>
  <si>
    <t>PL00</t>
  </si>
  <si>
    <t>PL01</t>
  </si>
  <si>
    <t>PL02</t>
  </si>
  <si>
    <t>PL03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</si>
  <si>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</si>
  <si>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</si>
  <si>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</si>
  <si>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</si>
  <si>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</si>
  <si>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</si>
  <si>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</si>
  <si>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</si>
  <si>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</si>
  <si>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PL15</t>
  </si>
  <si>
    <t>QR00</t>
  </si>
  <si>
    <t>QR01</t>
  </si>
  <si>
    <t>QR02</t>
  </si>
  <si>
    <t>QR03</t>
  </si>
  <si>
    <t>QT00</t>
  </si>
  <si>
    <t>QT01</t>
  </si>
  <si>
    <t>QT02</t>
  </si>
  <si>
    <t>QT03</t>
  </si>
  <si>
    <t>QT04</t>
  </si>
  <si>
    <t>SL00</t>
  </si>
  <si>
    <t>SL02</t>
  </si>
  <si>
    <t>SL03</t>
  </si>
  <si>
    <t>SL04</t>
  </si>
  <si>
    <t>SL05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</si>
  <si>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</si>
  <si>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</si>
  <si>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</si>
  <si>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</si>
  <si>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</si>
  <si>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</si>
  <si>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</si>
  <si>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</si>
  <si>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</si>
  <si>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</si>
  <si>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</si>
  <si>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</si>
  <si>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</si>
  <si>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</si>
  <si>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</si>
  <si>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</si>
  <si>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</si>
  <si>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</si>
  <si>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</si>
  <si>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</si>
  <si>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</si>
  <si>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</si>
  <si>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</si>
  <si>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</si>
  <si>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</si>
  <si>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</si>
  <si>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</si>
  <si>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</si>
  <si>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</si>
  <si>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</si>
  <si>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</si>
  <si>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</si>
  <si>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</si>
  <si>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</si>
  <si>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</si>
  <si>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</si>
  <si>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</si>
  <si>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</si>
  <si>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</si>
  <si>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</si>
  <si>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</si>
  <si>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</si>
  <si>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</si>
  <si>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</si>
  <si>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</si>
  <si>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</si>
  <si>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</si>
  <si>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</si>
  <si>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</si>
  <si>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</si>
  <si>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</si>
  <si>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</si>
  <si>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</si>
  <si>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</si>
  <si>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</si>
  <si>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</si>
  <si>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</si>
  <si>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</si>
  <si>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</si>
  <si>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</si>
  <si>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</si>
  <si>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</si>
  <si>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</si>
  <si>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</si>
  <si>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</si>
  <si>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</si>
  <si>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</si>
  <si>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</si>
  <si>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PROYECTO:</t>
  </si>
  <si>
    <t>La presente se realiza con base en los numerales 5.4 y 5.5 del Manual General para el Proceso de Programación y Presupuesto del Anteproyecto de Presupuesto del Instituto Nacional Electoral, lo cual compromete a esta Unidad Responsable para llevar a cabo respecto la preparación del presupuesto de acuerdo a las necesidades financieras y operativas del Instituto, acordes a su realidad normativa, a fin de construir una propuesta que privilegie el uso adecuado que se le ha dado históricamente a los recursos, el cumplimiento de las metas comprometidas, la eficiencia, la racionalidad del gasto, la transparencia y la rendición de cuentas en cuanto a su ejercicio.</t>
  </si>
  <si>
    <t>PRESUPUESTO:</t>
  </si>
  <si>
    <r>
      <t>Presupuesto</t>
    </r>
    <r>
      <rPr>
        <sz val="14"/>
        <rFont val="Arial"/>
        <family val="2"/>
      </rPr>
      <t>: Monto en pesos necesarios para la ejecución del proyecto</t>
    </r>
  </si>
  <si>
    <r>
      <t>Fecha</t>
    </r>
    <r>
      <rPr>
        <sz val="14"/>
        <color rgb="FF000000"/>
        <rFont val="Arial"/>
        <family val="2"/>
      </rPr>
      <t xml:space="preserve">: Día, mes y año </t>
    </r>
    <r>
      <rPr>
        <b/>
        <sz val="14"/>
        <color rgb="FF000000"/>
        <rFont val="Arial"/>
        <family val="2"/>
      </rPr>
      <t>(dd-mm-aaaa)</t>
    </r>
    <r>
      <rPr>
        <sz val="14"/>
        <color rgb="FF000000"/>
        <rFont val="Arial"/>
        <family val="2"/>
      </rPr>
      <t xml:space="preserve"> en que se llena el formato Memoria de Cálculo 2019</t>
    </r>
  </si>
  <si>
    <t>Presidencia del Consejo General</t>
  </si>
  <si>
    <t>Consejeros Electorales</t>
  </si>
  <si>
    <t>Secretaría Ejecutiva</t>
  </si>
  <si>
    <t>Coordinación Nacional de Comunicación Social</t>
  </si>
  <si>
    <t>Coordinación de Asuntos Internacionales</t>
  </si>
  <si>
    <t>Dirección del Secretariado</t>
  </si>
  <si>
    <t>Órgano Interno de Control</t>
  </si>
  <si>
    <t>Dirección Jurídica</t>
  </si>
  <si>
    <t>Unidad Técnica de Servicios de Informática</t>
  </si>
  <si>
    <t>Dirección Ejecutiva del Registro Federal de Electores</t>
  </si>
  <si>
    <t>Dirección Ejecutiva de Prerrogativas y Partidos Políticos</t>
  </si>
  <si>
    <t>Dirección Ejecutiva de Organización Electoral</t>
  </si>
  <si>
    <t>Dirección Ejecutiva del Servicio Profesional Electoral Nacional</t>
  </si>
  <si>
    <t>Dirección Ejecutiva de Capacitación Electoral y Educación Cívica</t>
  </si>
  <si>
    <t>Unidad Técnica de Transparencia y Protección de Datos Personales</t>
  </si>
  <si>
    <t xml:space="preserve">Unidad Técnica de Fiscalización </t>
  </si>
  <si>
    <t>Unidad Técnica de Planeación</t>
  </si>
  <si>
    <t>Unidad Técnica de Igualdad de Género y No Discriminación</t>
  </si>
  <si>
    <t>Unidad Técnica de Vinculación con los Organismos Públicos Locales (OPL)</t>
  </si>
  <si>
    <t>Unidad Técnica de lo Contencioso Electoral</t>
  </si>
  <si>
    <t>Consejeros del Poder Legislativo y Representantes de Partidos Políticos</t>
  </si>
  <si>
    <t>L200</t>
  </si>
  <si>
    <t>Juntas Ejecutivas Locales</t>
  </si>
  <si>
    <t>D300</t>
  </si>
  <si>
    <t>Juntas Ejecutivas Distritales</t>
  </si>
  <si>
    <t>Junta Local Ejecutiva de Aguascalientes</t>
  </si>
  <si>
    <t>Junta Distrital Ejecutiva 01. Jesús María, Aguascalientes</t>
  </si>
  <si>
    <t>Junta Distrital Ejecutiva 02. Aguascalientes, Aguascalientes</t>
  </si>
  <si>
    <t>Junta Distrital Ejecutiva 03. Aguascalientes, Aguascalientes</t>
  </si>
  <si>
    <t>Junta Local Ejecutiva de Baja California</t>
  </si>
  <si>
    <t>Junta Distrital Ejecutiva 01. Mexicali, Baja California</t>
  </si>
  <si>
    <t>Junta Distrital Ejecutiva 02. Mexicali, Baja California</t>
  </si>
  <si>
    <t>Junta Distrital Ejecutiva 03. Ensenada, Baja California</t>
  </si>
  <si>
    <t>Junta Distrital Ejecutiva 04. Tijuana, Baja California</t>
  </si>
  <si>
    <t>Junta Distrital Ejecutiva 05. Tijuana, Baja California</t>
  </si>
  <si>
    <t>Junta Distrital Ejecutiva 06. Tijuana, Baja California</t>
  </si>
  <si>
    <t>Junta Distrital Ejecutiva 07. Mexicali, Baja California</t>
  </si>
  <si>
    <t>Junta Distrital Ejecutiva 08. Tijuana, Baja California</t>
  </si>
  <si>
    <t>Junta Local Ejecutiva de Baja California Sur</t>
  </si>
  <si>
    <t>BS01</t>
  </si>
  <si>
    <t>Junta Distrital Ejecutiva 01. La Paz, Baja California Sur</t>
  </si>
  <si>
    <t>BS02</t>
  </si>
  <si>
    <t>Junta Distrital Ejecutiva 02. San José del Cabo, Baja California Sur</t>
  </si>
  <si>
    <t>Junta Local Ejecutiva de Campeche</t>
  </si>
  <si>
    <t>Junta Distrital Ejecutiva 01. Campeche, Campeche</t>
  </si>
  <si>
    <t>Junta Distrital Ejecutiva 02. Ciudad del Carmen, Campeche</t>
  </si>
  <si>
    <t>Junta Local Ejecutiva de Chihuahua</t>
  </si>
  <si>
    <t>Junta Distrital Ejecutiva 01. Juárez, Chihuahua</t>
  </si>
  <si>
    <t>Junta Distrital Ejecutiva 02. Juárez, Chihuahua</t>
  </si>
  <si>
    <t>Junta Distrital Ejecutiva 03. Juárez, Chihuahua</t>
  </si>
  <si>
    <t>Junta Distrital Ejecutiva 04. Juárez, Chihuahua</t>
  </si>
  <si>
    <t>Junta Distrital Ejecutiva 05. Delicias, Chihuahua</t>
  </si>
  <si>
    <t>Junta Distrital Ejecutiva 06. Chihuahua, Chihuahua</t>
  </si>
  <si>
    <t>Junta Distrital Ejecutiva 07. Cuauhtémoc, Chihuahua</t>
  </si>
  <si>
    <t>Junta Distrital Ejecutiva 08. Chihuahua, Chihuahua</t>
  </si>
  <si>
    <t>Junta Distrital Ejecutiva 09. Hidalgo del Parral, Chihuahua</t>
  </si>
  <si>
    <t>Junta Local Ejecutiva de Coahuila</t>
  </si>
  <si>
    <t>Junta Distrital Ejecutiva 01. Piedras Negras, Coahuila</t>
  </si>
  <si>
    <t>Junta Distrital Ejecutiva 02. San Pedro, Coahuila</t>
  </si>
  <si>
    <t>Junta Distrital Ejecutiva 03. Monclova, Coahuila</t>
  </si>
  <si>
    <t>Junta Distrital Ejecutiva 04. Saltillo, Coahuila</t>
  </si>
  <si>
    <t>Junta Distrital Ejecutiva 05. Torreón, Coahuila</t>
  </si>
  <si>
    <t>Junta Distrital Ejecutiva 06. Torreón, Coahuila</t>
  </si>
  <si>
    <t>Junta Distrital Ejecutiva 07. Saltillo, Coahuila</t>
  </si>
  <si>
    <t>Junta Local Ejecutiva de Colima</t>
  </si>
  <si>
    <t>Junta Distrital Ejecutiva 01. Colima, Colima</t>
  </si>
  <si>
    <t>Junta Distrital Ejecutiva 02. Manzanillo, Colima</t>
  </si>
  <si>
    <t>Junta Local Ejecutiva de Chiapas</t>
  </si>
  <si>
    <t>Junta Distrital Ejecutiva 01. Palenque, Chiapas</t>
  </si>
  <si>
    <t>Junta Distrital Ejecutiva 02. Bochil, Chiapas</t>
  </si>
  <si>
    <t>Junta Distrital Ejecutiva 03. Ocosingo, Chiapas</t>
  </si>
  <si>
    <t>CS04</t>
  </si>
  <si>
    <t>Junta Distrital Ejecutiva 04. Pichucalco, Chiapas</t>
  </si>
  <si>
    <t>Junta Distrital Ejecutiva 05. San Cristóbal de las Casas, Chiapas</t>
  </si>
  <si>
    <t>Junta Distrital Ejecutiva 06. Tuxtla Gutiérrez, Chiapas</t>
  </si>
  <si>
    <t>Junta Distrital Ejecutiva 07. Tonalá, Chiapas</t>
  </si>
  <si>
    <t>Junta Distrital Ejecutiva 08. Comitán de Domínguez, Chiapas</t>
  </si>
  <si>
    <t>Junta Distrital Ejecutiva 09. Tuxtla Gutiérrez, Chiapas</t>
  </si>
  <si>
    <t>Junta Distrital Ejecutiva 10. Villaflores, Chiapas</t>
  </si>
  <si>
    <t>CS11</t>
  </si>
  <si>
    <t>Junta Distrital Ejecutiva 11. Las Margaritas, Chiapas</t>
  </si>
  <si>
    <t>Junta Distrital Ejecutiva 12. Tapachula, Chiapas</t>
  </si>
  <si>
    <t>CS13</t>
  </si>
  <si>
    <t>Junta Distrital Ejecutiva 13. Huehuetan, Chiapas</t>
  </si>
  <si>
    <t>Junta Local Ejecutiva de Durango</t>
  </si>
  <si>
    <t>Junta Distrital Ejecutiva 01. Durango, Durango</t>
  </si>
  <si>
    <t>Junta Distrital Ejecutiva 02. Gómez Palacio, Durango</t>
  </si>
  <si>
    <t>Junta Distrital Ejecutiva 03. Guadalupe Victoria, Durango</t>
  </si>
  <si>
    <t>Junta Distrital Ejecutiva 04. Durango, Durango</t>
  </si>
  <si>
    <t>Junta Local Ejecutiva de Guerrero</t>
  </si>
  <si>
    <t>Junta Distrital Ejecutiva 01. Ciudad Altamirano, Guerrero</t>
  </si>
  <si>
    <t>Junta Distrital Ejecutiva 02. Iguala, Guerrero</t>
  </si>
  <si>
    <t>Junta Distrital Ejecutiva 03. Zihuatanejo, Guerrero</t>
  </si>
  <si>
    <t>Junta Distrital Ejecutiva 04. Acapulco de Juárez, Guerrero</t>
  </si>
  <si>
    <t>Junta Distrital Ejecutiva 05. Tlapa de Comonfort, Guerrero</t>
  </si>
  <si>
    <t>Junta Distrital Ejecutiva 06. Chilapa de Álvarez, Guerrero</t>
  </si>
  <si>
    <t>Junta Distrital Ejecutiva 07. Chilpancingo de los Bravo, Guerrero</t>
  </si>
  <si>
    <t>Junta Distrital Ejecutiva 08. Ayutla de los Libres, Guerrero</t>
  </si>
  <si>
    <t>Junta Distrital Ejecutiva 09. Acapulco de Juárez, Guerrero</t>
  </si>
  <si>
    <t>Junta Local Ejecutiva de Guanajuato</t>
  </si>
  <si>
    <t>Junta Distrital Ejecutiva 01. San Luis de la Paz, Guanajuato</t>
  </si>
  <si>
    <t>Junta Distrital Ejecutiva 02. San Miguel de Allende, Guanajuato</t>
  </si>
  <si>
    <t>Junta Distrital Ejecutiva 03. León, Guanajuato</t>
  </si>
  <si>
    <t>Junta Distrital Ejecutiva 04. Guanajuato, Guanajuato</t>
  </si>
  <si>
    <t>Junta Distrital Ejecutiva 05. León, Guanajuato</t>
  </si>
  <si>
    <t>Junta Distrital Ejecutiva 06. León, Guanajuato</t>
  </si>
  <si>
    <t>Junta Distrital Ejecutiva 07. San Francisco del Rincón, Guanajuato</t>
  </si>
  <si>
    <t>Junta Distrital Ejecutiva 08. Salamanca, Guanajuato</t>
  </si>
  <si>
    <t>Junta Distrital Ejecutiva 09. Irapuato, Guanajuato</t>
  </si>
  <si>
    <t>Junta Distrital Ejecutiva 10. Uriangato, Guanajuato</t>
  </si>
  <si>
    <t>GT11</t>
  </si>
  <si>
    <t>Junta Distrital Ejecutiva 11. León, Guanajuato</t>
  </si>
  <si>
    <t>Junta Distrital Ejecutiva 12. Celaya, Guanajuato</t>
  </si>
  <si>
    <t>Junta Distrital Ejecutiva 13. Valle de Santiago, Guanajuato</t>
  </si>
  <si>
    <t>Junta Distrital Ejecutiva 14. Acámbaro, Guanajuato</t>
  </si>
  <si>
    <t>GT15</t>
  </si>
  <si>
    <t>Junta Distrital Ejecutiva 15. Irapuato, Guanajuato</t>
  </si>
  <si>
    <t>Junta Local Ejecutiva de Hidalgo</t>
  </si>
  <si>
    <t>Junta Distrital Ejecutiva 01. Huejutla de Reyes, Hidalgo</t>
  </si>
  <si>
    <t>Junta Distrital Ejecutiva 02. Ixmiquilpan, Hidalgo</t>
  </si>
  <si>
    <t>Junta Distrital Ejecutiva 03. Actopan, Hidalgo</t>
  </si>
  <si>
    <t>Junta Distrital Ejecutiva 04. Tulancingo de Bravo, Hidalgo</t>
  </si>
  <si>
    <t>Junta Distrital Ejecutiva 05. Tula de Allende, Hidalgo</t>
  </si>
  <si>
    <t>Junta Distrital Ejecutiva 06. Pachuca de Soto, Hidalgo</t>
  </si>
  <si>
    <t>Junta Distrital Ejecutiva 07. Tepeapulco, Hidalgo</t>
  </si>
  <si>
    <t>Junta Local Ejecutiva de Jalisco</t>
  </si>
  <si>
    <t>Junta Distrital Ejecutiva 01. Tequila, Jalisco</t>
  </si>
  <si>
    <t>Junta Distrital Ejecutiva 02. Lagos de Moreno, Jalisco</t>
  </si>
  <si>
    <t>Junta Distrital Ejecutiva 03. Tepatitlán de Morelos, Jalisco</t>
  </si>
  <si>
    <t>Junta Distrital Ejecutiva 04. Zapopan, Jalisco</t>
  </si>
  <si>
    <t>Junta Distrital Ejecutiva 05. Puerto Vallarta, Jalisco</t>
  </si>
  <si>
    <t>Junta Distrital Ejecutiva 06. Zapopan, Jalisco</t>
  </si>
  <si>
    <t>Junta Distrital Ejecutiva 07. Tonalá, Jalisco</t>
  </si>
  <si>
    <t>Junta Distrital Ejecutiva 08. Guadalajara, Jalisco</t>
  </si>
  <si>
    <t>Junta Distrital Ejecutiva 09. Guadalajara, Jalisco</t>
  </si>
  <si>
    <t>Junta Distrital Ejecutiva 10. Zapopan, Jalisco</t>
  </si>
  <si>
    <t>Junta Distrital Ejecutiva 11. Guadalajara, Jalisco</t>
  </si>
  <si>
    <t>Junta Distrital Ejecutiva 12. Tlajomulco de Zúñiga, Jalisco</t>
  </si>
  <si>
    <t>JC13</t>
  </si>
  <si>
    <t>Junta Distrital Ejecutiva 13. Tlaquepaque, Jalisco</t>
  </si>
  <si>
    <t>Junta Distrital Ejecutiva 14. Guadalajara, Jalisco</t>
  </si>
  <si>
    <t>Junta Distrital Ejecutiva 15. La Barca, Jalisco</t>
  </si>
  <si>
    <t>Junta Distrital Ejecutiva 16. Tlaquepaque, Jalisco</t>
  </si>
  <si>
    <t>Junta Distrital Ejecutiva 17. Jocotepec, Jalisco</t>
  </si>
  <si>
    <t>Junta Distrital Ejecutiva 18. Autlán de Navarro, Jalisco</t>
  </si>
  <si>
    <t>Junta Distrital Ejecutiva 19. Ciudad Guzmán, Jalisco</t>
  </si>
  <si>
    <t>JC20</t>
  </si>
  <si>
    <t>Junta Distrital Ejecutiva 20. Tonalá, Jalisco</t>
  </si>
  <si>
    <t>Junta Local Ejecutiva de México</t>
  </si>
  <si>
    <t>Junta Distrital Ejecutiva 01. Jilotepec de Molina Enríquez, México</t>
  </si>
  <si>
    <t>MC02</t>
  </si>
  <si>
    <t>Junta Distrital Ejecutiva 02. Santa María Tultepec, México</t>
  </si>
  <si>
    <t>Junta Distrital Ejecutiva 03. Atlacomulco de Fabela, México</t>
  </si>
  <si>
    <t>Junta Distrital Ejecutiva 04. Nicolás Romero, México</t>
  </si>
  <si>
    <t>Junta Distrital Ejecutiva 05. Teotihuacán, México</t>
  </si>
  <si>
    <t>Junta Distrital Ejecutiva 06. Coacalco de Berriozábal, México</t>
  </si>
  <si>
    <t>Junta Distrital Ejecutiva 07. Cuautitlán Izcalli, México</t>
  </si>
  <si>
    <t>Junta Distrital Ejecutiva 08. Tultitlán de Mariano Escobedo, México</t>
  </si>
  <si>
    <t>MC09</t>
  </si>
  <si>
    <t>Junta Distrital Ejecutiva 09. San Felipe del Progreso, México</t>
  </si>
  <si>
    <t>Junta Distrital Ejecutiva 10. Ecatepec de Morelos, México</t>
  </si>
  <si>
    <t>Junta Distrital Ejecutiva 11. Ecatepec de Morelos, México</t>
  </si>
  <si>
    <t>Junta Distrital Ejecutiva 12. Ixtapaluca, México</t>
  </si>
  <si>
    <t>Junta Distrital Ejecutiva 13. Ecatepec de Morelos, México</t>
  </si>
  <si>
    <t>Junta Distrital Ejecutiva 14. Atizapán de Zaragoza, México</t>
  </si>
  <si>
    <t>MC15</t>
  </si>
  <si>
    <t>Junta Distrital Ejecutiva 15. Ciudad Adolfo López Mateos, México</t>
  </si>
  <si>
    <t>Junta Distrital Ejecutiva 16. Ecatepec de Morelos, México</t>
  </si>
  <si>
    <t>Junta Distrital Ejecutiva 17. Ecatepec de Morelos, México</t>
  </si>
  <si>
    <t>Junta Distrital Ejecutiva 18. Huixquilucan de Degollado, México</t>
  </si>
  <si>
    <t>Junta Distrital Ejecutiva 19. Tlalnepantla de Baz, México</t>
  </si>
  <si>
    <t>Junta Distrital Ejecutiva 20. Ciudad Nezahualcóyotl, México</t>
  </si>
  <si>
    <t>MC21</t>
  </si>
  <si>
    <t>Junta Distrital Ejecutiva 21. Amecameca de Juárez, México</t>
  </si>
  <si>
    <t>Junta Distrital Ejecutiva 22. Naucalpan de Juárez, México</t>
  </si>
  <si>
    <t>MC23</t>
  </si>
  <si>
    <t>Junta Distrital Ejecutiva 23. Lerma de Villada, México</t>
  </si>
  <si>
    <t>Junta Distrital Ejecutiva 24. Naucalpan de Juárez, México</t>
  </si>
  <si>
    <t>Junta Distrital Ejecutiva 25. Chimalhuacán, México</t>
  </si>
  <si>
    <t>Junta Distrital Ejecutiva 26. Toluca de Lerdo, México</t>
  </si>
  <si>
    <t>Junta Distrital Ejecutiva 27. Metepec, México</t>
  </si>
  <si>
    <t>Junta Distrital Ejecutiva 28. Zumpango de Ocampo, México</t>
  </si>
  <si>
    <t>Junta Distrital Ejecutiva 29. Ciudad Nezahualcóyotl, México</t>
  </si>
  <si>
    <t>MC30</t>
  </si>
  <si>
    <t>Junta Distrital Ejecutiva 30. Chimalhuacán, México</t>
  </si>
  <si>
    <t>Junta Distrital Ejecutiva 31. Ciudad Nezahualcóyotl, México</t>
  </si>
  <si>
    <t>Junta Distrital Ejecutiva 32. Xico, México</t>
  </si>
  <si>
    <t>Junta Distrital Ejecutiva 33. Chalco de Díaz Covarrubias, México</t>
  </si>
  <si>
    <t>Junta Distrital Ejecutiva 34. Toluca de Lerdo, México</t>
  </si>
  <si>
    <t>Junta Distrital Ejecutiva 35. Tenancingo de Degollado, México</t>
  </si>
  <si>
    <t>Junta Distrital Ejecutiva 36. Tejupilco de Hidalgo, México</t>
  </si>
  <si>
    <t>Junta Distrital Ejecutiva 37. Cuautitlán, México</t>
  </si>
  <si>
    <t>Junta Distrital Ejecutiva 38. Texcoco de Mora, México</t>
  </si>
  <si>
    <t>Junta Distrital Ejecutiva 39. Los Reyes la Paz, México</t>
  </si>
  <si>
    <t>Junta Distrital Ejecutiva 40. San Miguel Zinacantepec, México</t>
  </si>
  <si>
    <t>MC41</t>
  </si>
  <si>
    <t>Junta Distrital Ejecutiva 41. Ojo de Agua, México</t>
  </si>
  <si>
    <t>Junta Local Ejecutiva de Michoacán</t>
  </si>
  <si>
    <t>Junta Distrital Ejecutiva 01. Lázaro Cárdenas, Michoacán</t>
  </si>
  <si>
    <t>Junta Distrital Ejecutiva 02. Puruándiro, Michoacán</t>
  </si>
  <si>
    <t>Junta Distrital Ejecutiva 03. Zitácuaro, Michoacán</t>
  </si>
  <si>
    <t>Junta Distrital Ejecutiva 04. Jiquilpan, Michoacán</t>
  </si>
  <si>
    <t>Junta Distrital Ejecutiva 05. Zamora, Michoacán</t>
  </si>
  <si>
    <t>Junta Distrital Ejecutiva 06. Ciudad Hidalgo, Michoacán</t>
  </si>
  <si>
    <t>Junta Distrital Ejecutiva 07. Zacapu, Michoacán</t>
  </si>
  <si>
    <t>Junta Distrital Ejecutiva 08. Morelia, Michoacán</t>
  </si>
  <si>
    <t>Junta Distrital Ejecutiva 09. Uruapan, Michoacán</t>
  </si>
  <si>
    <t>Junta Distrital Ejecutiva 10. Morelia, Michoacán</t>
  </si>
  <si>
    <t>Junta Distrital Ejecutiva 11. Pátzcuaro, Michoacán</t>
  </si>
  <si>
    <t>Junta Distrital Ejecutiva 12. Apatzingán, Michoacán</t>
  </si>
  <si>
    <t>Junta Local Ejecutiva de Morelos</t>
  </si>
  <si>
    <t>Junta Distrital Ejecutiva 01. Cuernavaca, Morelos</t>
  </si>
  <si>
    <t>Junta Distrital Ejecutiva 02. Jiutepec, Morelos</t>
  </si>
  <si>
    <t>Junta Distrital Ejecutiva 03. Cuautla, Morelos</t>
  </si>
  <si>
    <t>Junta Distrital Ejecutiva 04. Jojutla, Morelos</t>
  </si>
  <si>
    <t>Junta Distrital Ejecutiva 05. Yautepec, Morelos</t>
  </si>
  <si>
    <t>MX04</t>
  </si>
  <si>
    <t>Junta Distrital Ejecutiva 04. Iztapalapa, Ciudad de México</t>
  </si>
  <si>
    <t>MX06</t>
  </si>
  <si>
    <t>Junta Distrital Ejecutiva 06. Magdalena Contreras, Ciudad de México</t>
  </si>
  <si>
    <t>MX09</t>
  </si>
  <si>
    <t>Junta Distrital Ejecutiva 09. Tláhuac, Ciudad de México</t>
  </si>
  <si>
    <t>Junta Local Ejecutiva de Nuevo León</t>
  </si>
  <si>
    <t>Junta Distrital Ejecutiva 01. Santa Catarina, Nuevo León</t>
  </si>
  <si>
    <t>Junta Distrital Ejecutiva 02. Apodaca, Nuevo León</t>
  </si>
  <si>
    <t>Junta Distrital Ejecutiva 03. General Escobedo, Nuevo León</t>
  </si>
  <si>
    <t>Junta Distrital Ejecutiva 04. San Nicolás de los Garza, Nuevo León</t>
  </si>
  <si>
    <t>Junta Distrital Ejecutiva 05. Monterrey, Nuevo León</t>
  </si>
  <si>
    <t>Junta Distrital Ejecutiva 06. Monterrey, Nuevo León</t>
  </si>
  <si>
    <t>NL07</t>
  </si>
  <si>
    <t>Junta Distrital Ejecutiva 07. García, Nuevo León</t>
  </si>
  <si>
    <t>Junta Distrital Ejecutiva 08. Guadalupe, Nuevo León</t>
  </si>
  <si>
    <t>Junta Distrital Ejecutiva 09. Linares, Nuevo León</t>
  </si>
  <si>
    <t>Junta Distrital Ejecutiva 10. Monterrey, Nuevo León</t>
  </si>
  <si>
    <t>Junta Distrital Ejecutiva 11. Guadalupe, Nuevo León</t>
  </si>
  <si>
    <t>NL12</t>
  </si>
  <si>
    <t>Junta Distrital Ejecutiva 12. Benito Juárez, Nuevo León</t>
  </si>
  <si>
    <t>Junta Local Ejecutiva de Nayarit</t>
  </si>
  <si>
    <t>Junta Distrital Ejecutiva 01. Santiago Ixcuintla, Nayarit</t>
  </si>
  <si>
    <t>Junta Distrital Ejecutiva 02. Tepic, Nayarit</t>
  </si>
  <si>
    <t>Junta Distrital Ejecutiva 03. Compostela, Nayarit</t>
  </si>
  <si>
    <t>Junta Local Ejecutiva de Oaxaca</t>
  </si>
  <si>
    <t>Junta Distrital Ejecutiva 01. San Juan Bautista Tuxtepec, Oaxaca</t>
  </si>
  <si>
    <t>Junta Distrital Ejecutiva 02. Teotitlán de Flores Magón, Oaxaca</t>
  </si>
  <si>
    <t>Junta Distrital Ejecutiva 03. Huajuapan de León, Oaxaca</t>
  </si>
  <si>
    <t>Junta Distrital Ejecutiva 04. Tlacolula de Matamoros, Oaxaca</t>
  </si>
  <si>
    <t>OC05</t>
  </si>
  <si>
    <t>Junta Distrital Ejecutiva 05. Salina Cruz, Oaxaca</t>
  </si>
  <si>
    <t>Junta Distrital Ejecutiva 06. Heroica Ciudad de Tlaxiaco, Oaxaca</t>
  </si>
  <si>
    <t>OC07</t>
  </si>
  <si>
    <t>Junta Distrital Ejecutiva 07. Ciudad Ixtepec, Oaxaca</t>
  </si>
  <si>
    <t>Junta Distrital Ejecutiva 08. Oaxaca de Juárez, Oaxaca</t>
  </si>
  <si>
    <t>OC09</t>
  </si>
  <si>
    <t>Junta Distrital Ejecutiva 09. Puerto Escondido, Oaxaca</t>
  </si>
  <si>
    <t>Junta Distrital Ejecutiva 10. Miahuatlán de Porfirio Díaz, Oaxaca</t>
  </si>
  <si>
    <t>Junta Local Ejecutiva de Puebla</t>
  </si>
  <si>
    <t>Junta Distrital Ejecutiva 01. Huauchinango de Degollado, Puebla</t>
  </si>
  <si>
    <t>Junta Distrital Ejecutiva 02. Zacatlán, Puebla</t>
  </si>
  <si>
    <t>Junta Distrital Ejecutiva 03. Teziutlán, Puebla</t>
  </si>
  <si>
    <t>PL04</t>
  </si>
  <si>
    <t>Junta Distrital Ejecutiva 04. Ajalpan, Puebla</t>
  </si>
  <si>
    <t>Junta Distrital Ejecutiva 05. San Martín Texmelucan, Puebla</t>
  </si>
  <si>
    <t>Junta Distrital Ejecutiva 06. Heroica Puebla de Zaragoza, Puebla</t>
  </si>
  <si>
    <t>Junta Distrital Ejecutiva 07. Tepeaca, Puebla</t>
  </si>
  <si>
    <t>Junta Distrital Ejecutiva 08. Ciudad Serdán, Puebla</t>
  </si>
  <si>
    <t>Junta Distrital Ejecutiva 09. Puebla, Puebla</t>
  </si>
  <si>
    <t>Junta Distrital Ejecutiva 10. Cholula de Rivadavia, Puebla</t>
  </si>
  <si>
    <t>Junta Distrital Ejecutiva 11. Heroica Puebla de Zaragoza, Puebla</t>
  </si>
  <si>
    <t>Junta Distrital Ejecutiva 12. Puebla, Puebla</t>
  </si>
  <si>
    <t>Junta Distrital Ejecutiva 13. Atlixco, Puebla</t>
  </si>
  <si>
    <t>PL14</t>
  </si>
  <si>
    <t>Junta Distrital Ejecutiva 14. Acatlán de Osorio, Puebla</t>
  </si>
  <si>
    <t>Junta Distrital Ejecutiva 15. Tehuacán, Puebla</t>
  </si>
  <si>
    <t>Junta Local Ejecutiva de Quintana Roo</t>
  </si>
  <si>
    <t>Junta Distrital Ejecutiva 01. Playa del Carmen, Quintana Roo</t>
  </si>
  <si>
    <t>Junta Distrital Ejecutiva 02. Chetumal, Quintana Roo</t>
  </si>
  <si>
    <t>Junta Distrital Ejecutiva 03. Cancún, Quintana Roo</t>
  </si>
  <si>
    <t>QR04</t>
  </si>
  <si>
    <t>Junta Distrital Ejecutiva 04. Cancún, Quintana Roo</t>
  </si>
  <si>
    <t>Junta Local Ejecutiva de Querétaro</t>
  </si>
  <si>
    <t>Junta Distrital Ejecutiva 01. Cadereyta de Montes, Querétaro</t>
  </si>
  <si>
    <t>Junta Distrital Ejecutiva 02. San Juan del Río, Querétaro</t>
  </si>
  <si>
    <t>Junta Distrital Ejecutiva 03. Santiago de Querétaro, Querétaro</t>
  </si>
  <si>
    <t>Junta Distrital Ejecutiva 04. Santiago de Querétaro, Querétaro</t>
  </si>
  <si>
    <t>QT05</t>
  </si>
  <si>
    <t>Junta Distrital Ejecutiva 05. El Pueblito, Querétaro</t>
  </si>
  <si>
    <t>Junta Local Ejecutiva de Sinaloa</t>
  </si>
  <si>
    <t>SL01</t>
  </si>
  <si>
    <t>Junta Distrital Ejecutiva 01. Mazatlán, Sinaloa</t>
  </si>
  <si>
    <t>Junta Distrital Ejecutiva 02. Los Mochis, Sinaloa</t>
  </si>
  <si>
    <t>Junta Distrital Ejecutiva 03. Guamúchil, Sinaloa</t>
  </si>
  <si>
    <t>Junta Distrital Ejecutiva 04. Guasave, Sinaloa</t>
  </si>
  <si>
    <t>Junta Distrital Ejecutiva 05. Culiacán, Sinaloa</t>
  </si>
  <si>
    <t>SL06</t>
  </si>
  <si>
    <t>Junta Distrital Ejecutiva 06. Mazatlán, Sinaloa</t>
  </si>
  <si>
    <t>Junta Distrital Ejecutiva 07. Culiacán, Sinaloa</t>
  </si>
  <si>
    <t>Junta Local Ejecutiva de San Luís Potosí</t>
  </si>
  <si>
    <t>Junta Distrital Ejecutiva 01. Matehuala, San Luis Potosí</t>
  </si>
  <si>
    <t>Junta Distrital Ejecutiva 02. Soledad de Graciano Sánchez, San Luis Potosí</t>
  </si>
  <si>
    <t>Junta Distrital Ejecutiva 03. Rioverde, San Luis Potosí</t>
  </si>
  <si>
    <t>Junta Distrital Ejecutiva 04. Ciudad Valles, San Luis Potosí</t>
  </si>
  <si>
    <t>Junta Distrital Ejecutiva 05. San Luis Potosí, San Luis Potosí</t>
  </si>
  <si>
    <t>Junta Distrital Ejecutiva 06. San Luis Potosí, San Luis Potosí</t>
  </si>
  <si>
    <t>Junta Distrital Ejecutiva 07. Tamazunchale, San Luis Potosí</t>
  </si>
  <si>
    <t>Junta Local Ejecutiva de Sonora</t>
  </si>
  <si>
    <t>Junta Distrital Ejecutiva 01. San Luis Río Colorado, Sonora</t>
  </si>
  <si>
    <t>Junta Distrital Ejecutiva 02. Nogales, Sonora</t>
  </si>
  <si>
    <t>Junta Distrital Ejecutiva 03. Hermosillo, Sonora</t>
  </si>
  <si>
    <t>Junta Distrital Ejecutiva 04. Guaymas, Sonora</t>
  </si>
  <si>
    <t>Junta Distrital Ejecutiva 05. Hermosillo, Sonora</t>
  </si>
  <si>
    <t>Junta Distrital Ejecutiva 06. Cd. Obregón, Sonora</t>
  </si>
  <si>
    <t>Junta Distrital Ejecutiva 07. Navojoa, Sonora</t>
  </si>
  <si>
    <t>Junta Local Ejecutiva de Tabasco</t>
  </si>
  <si>
    <t>Junta Distrital Ejecutiva 01. Macuspana, Tabasco</t>
  </si>
  <si>
    <t>Junta Distrital Ejecutiva 02. Cárdenas, Tabasco</t>
  </si>
  <si>
    <t>Junta Distrital Ejecutiva 03. Comalcalco, Tabasco</t>
  </si>
  <si>
    <t>Junta Distrital Ejecutiva 04. Villahermosa, Tabasco</t>
  </si>
  <si>
    <t>Junta Distrital Ejecutiva 05. Paraíso, Tabasco</t>
  </si>
  <si>
    <t>Junta Distrital Ejecutiva 06. Villahermosa, Tabasco</t>
  </si>
  <si>
    <t>Junta Local Ejecutiva de Tlaxcala</t>
  </si>
  <si>
    <t>Junta Distrital Ejecutiva 01. Apizaco, Tlaxcala</t>
  </si>
  <si>
    <t>Junta Distrital Ejecutiva 02. Tlaxcala, Tlaxcala</t>
  </si>
  <si>
    <t>Junta Distrital Ejecutiva 03. Zacatelco, Tlaxcala</t>
  </si>
  <si>
    <t>Junta Local Ejecutiva de Tamaulipas</t>
  </si>
  <si>
    <t>Junta Distrital Ejecutiva 01. Nuevo Laredo, Tamaulipas</t>
  </si>
  <si>
    <t>Junta Distrital Ejecutiva 02. Reynosa, Tamaulipas</t>
  </si>
  <si>
    <t>Junta Distrital Ejecutiva 03. Río Bravo, Tamaulipas</t>
  </si>
  <si>
    <t>Junta Distrital Ejecutiva 04. Matamoros, Tamaulipas</t>
  </si>
  <si>
    <t>Junta Distrital Ejecutiva 05. Cd. Victoria, Tamaulipas</t>
  </si>
  <si>
    <t>Junta Distrital Ejecutiva 06. El Mante, Tamaulipas</t>
  </si>
  <si>
    <t>Junta Distrital Ejecutiva 07. Cd. Madero, Tamaulipas</t>
  </si>
  <si>
    <t>Junta Distrital Ejecutiva 08. Tampico, Tamaulipas</t>
  </si>
  <si>
    <t>TS09</t>
  </si>
  <si>
    <t>Junta Distrital Ejecutiva 09. Reynosa, Tamaulipas</t>
  </si>
  <si>
    <t>Junta Local Ejecutiva de Veracruz</t>
  </si>
  <si>
    <t>Junta Distrital Ejecutiva 01. Pánuco, Veracruz</t>
  </si>
  <si>
    <t>Junta Distrital Ejecutiva 02. Tantoyuca, Veracruz</t>
  </si>
  <si>
    <t>Junta Distrital Ejecutiva 03. Tuxpan de Rodríguez Cano, Veracruz</t>
  </si>
  <si>
    <t>Junta Distrital Ejecutiva 04. Veracruz, Veracruz</t>
  </si>
  <si>
    <t>Junta Distrital Ejecutiva 05. Poza Rica de Hidalgo, Veracruz</t>
  </si>
  <si>
    <t>Junta Distrital Ejecutiva 06. Papantla de Olarte, Veracruz</t>
  </si>
  <si>
    <t>Junta Distrital Ejecutiva 07. Martínez de la Torre, Veracruz</t>
  </si>
  <si>
    <t>Junta Distrital Ejecutiva 08. Xalapa, Veracruz</t>
  </si>
  <si>
    <t>Junta Distrital Ejecutiva 09. Coatepec, Veracruz</t>
  </si>
  <si>
    <t>Junta Distrital Ejecutiva 10. Xalapa, Veracruz</t>
  </si>
  <si>
    <t>Junta Distrital Ejecutiva 11. Coatzacoalcos, Veracruz</t>
  </si>
  <si>
    <t>Junta Distrital Ejecutiva 12. Veracruz, Veracruz</t>
  </si>
  <si>
    <t>Junta Distrital Ejecutiva 13. Huatusco, Veracruz</t>
  </si>
  <si>
    <t>Junta Distrital Ejecutiva 14. Minatitlán, Veracruz</t>
  </si>
  <si>
    <t>Junta Distrital Ejecutiva 15. Orizaba, Veracruz</t>
  </si>
  <si>
    <t>Junta Distrital Ejecutiva 16. Córdoba, Veracruz</t>
  </si>
  <si>
    <t>Junta Distrital Ejecutiva 17. Cosamaloapan, Veracruz</t>
  </si>
  <si>
    <t>Junta Distrital Ejecutiva 18. Zongolica, Veracruz</t>
  </si>
  <si>
    <t>Junta Distrital Ejecutiva 19. San Andrés Tuxtla, Veracruz</t>
  </si>
  <si>
    <t>VZ20</t>
  </si>
  <si>
    <t>Junta Distrital Ejecutiva 20. Cosoleacaque, Veracruz</t>
  </si>
  <si>
    <t>Junta Local Ejecutiva de Yucatán</t>
  </si>
  <si>
    <t>Junta Distrital Ejecutiva 01. Valladolid, Yucatán</t>
  </si>
  <si>
    <t>Junta Distrital Ejecutiva 02. Progreso, Yucatán</t>
  </si>
  <si>
    <t>Junta Distrital Ejecutiva 03. Mérida, Yucatán</t>
  </si>
  <si>
    <t>Junta Distrital Ejecutiva 04. Mérida, Yucatán</t>
  </si>
  <si>
    <t>Junta Distrital Ejecutiva 05. Ticul, Yucatán</t>
  </si>
  <si>
    <t>Junta Local Ejecutiva de Zacatecas</t>
  </si>
  <si>
    <t>Junta Distrital Ejecutiva 01. Fresnillo, Zacatecas</t>
  </si>
  <si>
    <t>Junta Distrital Ejecutiva 02. Jerez de García, Zacatecas</t>
  </si>
  <si>
    <t>Junta Distrital Ejecutiva 03. Zacatecas, Zacatecas</t>
  </si>
  <si>
    <t>Junta Distrital Ejecutiva 04. Guadalupe, Zacatecas</t>
  </si>
  <si>
    <t>Total</t>
  </si>
  <si>
    <t>Partida</t>
  </si>
  <si>
    <t>Memoria de Cálculo 2019 - Capítulos 2000 al 6000</t>
  </si>
  <si>
    <t>Total del proyecto</t>
  </si>
  <si>
    <t>Actividad:</t>
  </si>
  <si>
    <r>
      <t>Proyecto:</t>
    </r>
    <r>
      <rPr>
        <sz val="14"/>
        <rFont val="Arial"/>
        <family val="2"/>
      </rPr>
      <t xml:space="preserve"> Clave y nombre del proyecto</t>
    </r>
  </si>
  <si>
    <r>
      <t>Unidad responsable</t>
    </r>
    <r>
      <rPr>
        <sz val="14"/>
        <rFont val="Arial"/>
        <family val="2"/>
      </rPr>
      <t>: Nombre de la Unidad Responsable que llena el formato Memoria de Cálculo 2019. (Seleccionar de la lista desplegable)</t>
    </r>
  </si>
  <si>
    <t>Instructivo para el llenado del formato 
Memoria de Cálculo 2019  - Capítulos 2000 al 6000</t>
  </si>
  <si>
    <t>COSTEO DE LAS CONTRATACIONES Y ADQUISICIONES A REALIZAR EN CADA UNA DE LAS ACTIVIDADES PREVISTAS EN EL PROYECTO:</t>
  </si>
  <si>
    <r>
      <t>Autoriza</t>
    </r>
    <r>
      <rPr>
        <sz val="14"/>
        <rFont val="Arial"/>
        <family val="2"/>
      </rPr>
      <t>: Nombre y firma autógrafa del Titular de la Unidad Responsable</t>
    </r>
  </si>
  <si>
    <r>
      <t>Solicita</t>
    </r>
    <r>
      <rPr>
        <sz val="14"/>
        <rFont val="Arial"/>
        <family val="2"/>
      </rPr>
      <t>: Nombre y firma autógrafa del Líder del Proyecto</t>
    </r>
  </si>
  <si>
    <r>
      <t xml:space="preserve">Costeo de las contrataciones y adquisiciones a realizar en cada una de las actividades previstas en el proyecto:
</t>
    </r>
    <r>
      <rPr>
        <sz val="14"/>
        <rFont val="Arial"/>
        <family val="2"/>
      </rPr>
      <t>(Insertar las filas que sean necesarias)
En este campo la UR deberá precisar numéricamente la integración de los gastos a realizar en el proyecto</t>
    </r>
  </si>
  <si>
    <t xml:space="preserve">Actividad: número de actividad correspondiente de acuerdo al formato 1 del proyecto  
Partida: indicar el número que corresponda de acuerdo al Clasificador por Objeto y Tipo de Gasto para el Instituto Nacional Electoral
Concepto: describir el bien o servicio a adquirir. En caso de capítulo 4000 el tipo de apoyo que se proporcionará
Precio unitario sin IVA: precio por pieza del bien o servicio a adquirir o contratar. En caso de apoyos, importe de la dieta o apoyo.
Cantidad de unidades: número de piezas o servicios necesarios. En caso de apoyos, número de personas a quien debe otorgarse el apoyo.
Total sin IVA: fórmula automática.
Total con IVA: fórmula automática. En el  caso de proyectos con gasto en las partidas del capítulo 4000 deberán modificarse para dejar el mismo monto de total sin IVA.
</t>
  </si>
  <si>
    <t>L155910 Preparación de los Procesos Electorales Locales 2019-2020</t>
  </si>
  <si>
    <t>Actividad: 1.-Elaborar Socializar e iniciar la implementación de la estrategía de Capacitación y asistencia electoral 2019-2020</t>
  </si>
  <si>
    <t>Actividad: 2.-Diseñar, elaborar y producir prendas, materiales didácticos y de apoyo para la Capacitación Electoral.</t>
  </si>
  <si>
    <t>Actividad: 3.-Iniciar el reclutamiento y selección de Supervisores y Capacitadores Asistentes- Electorales que se concluirá en 2020; así como verificar las actividades a cargo de los órganos desconcentrados.</t>
  </si>
  <si>
    <t xml:space="preserve">Elaboración e impresión del Manuales  para el Supervisor Electoral y Capacitador Asistente Electoral Tomo I y Tomo II </t>
  </si>
  <si>
    <t>Cargos por la expedición de los Boletos de avión para la asistencia del personal de Organos Desconcentrados a la socialización de la Estrategía</t>
  </si>
  <si>
    <t>Taller para la socialización de la Estrategía hospedajes, alimentos y servicios en la SEDE designada</t>
  </si>
  <si>
    <t>Insumos de papelería para la difusión de la convocatoría para  SE y CAE Proceso Electoral 2019-2020.</t>
  </si>
  <si>
    <t>Insumos de papelería para la reproducción de los exámenes de SE y CAE.</t>
  </si>
  <si>
    <t>Insumos para el procesamiento informático necesarios para difusión de la convocatoria de SE y CAE Proceso electoral 2019-2020.</t>
  </si>
  <si>
    <t>Alimentos para las actividades de difusión de la convocatoría de SE y CAE Procesos Electorales Locales 2019-2020.</t>
  </si>
  <si>
    <t>Combustible para realizar la difusión de la convocatoría de SE y CAE para los Procesos Electorales Locales 2019-2020.</t>
  </si>
  <si>
    <t>Servicio Postal para envío de exámenes a SE y CAE</t>
  </si>
  <si>
    <t>Gastos de campo a Tecnicos de capacitación en Juntas Distritales</t>
  </si>
  <si>
    <t>MTRO. CHRISTIAN FLORES GARZA
DIRECTOR DE CAPACITACIÓN ELECTORAL</t>
  </si>
  <si>
    <t>MTRO. ROBERTO HEYCHER CARDIEL SOTO
DIRECTOR EJECUTIVO DE CAPACITACIÓN ELECTORAL Y EDUCACIÓN CÍVICA</t>
  </si>
  <si>
    <t>Gastos de campo a Tecnicos de capacitación en Juntas Locales</t>
  </si>
  <si>
    <t>Pasajes terrestres del Personal de Organos Desconcentrados que se trasladaran para su asistencia al taller de socialización de la Estrategía  2019-2020</t>
  </si>
  <si>
    <t>Pasajes Aereos del Personal que se trasladara de Organos Desconcentrados para asistir al taller de socialización de la Estrategía 2019-2020</t>
  </si>
  <si>
    <t>Viáticos nacionales para servidores públicos en el desempeño de funciones oficiales</t>
  </si>
  <si>
    <t>Impresión de hojas de datos y notificación para ciudadanos sorteados.</t>
  </si>
  <si>
    <t>Costo por la emisión de los boletos de avión para personal comisionado para verificaciones.</t>
  </si>
  <si>
    <t>Costo de boletos de autobus para los comisionados a verificar las actividades de Difusión de la convocatoria de SE y CAE</t>
  </si>
  <si>
    <t>Impresión de volantes, convocatoria, reproducción del examen</t>
  </si>
  <si>
    <t>Prendas de identificación para SE y CAE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</si>
</sst>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_-* #,##0.00\ &quot;€&quot;_-;\-* #,##0.00\ &quot;€&quot;_-;_-* &quot;-&quot;??\ &quot;€&quot;_-;_-@_-"/>
    <numFmt numFmtId="166" formatCode="_-* #,##0.00\ [$€]_-;\-* #,##0.00\ [$€]_-;_-* &quot;-&quot;??\ [$€]_-;_-@_-"/>
    <numFmt numFmtId="167" formatCode="#,##0_ ;[Red]\-#,##0\ "/>
  </numFmts>
  <fonts count="4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8"/>
      <name val="Arial"/>
      <family val="2"/>
    </font>
    <font>
      <b/>
      <sz val="8"/>
      <color rgb="FF000000"/>
      <name val="Arial"/>
      <family val="2"/>
    </font>
    <font>
      <b/>
      <sz val="10"/>
      <name val="Arial"/>
      <family val="2"/>
    </font>
    <font>
      <sz val="9"/>
      <name val="Arial Narrow"/>
      <family val="2"/>
    </font>
    <font>
      <b/>
      <sz val="14"/>
      <name val="Arial Narrow"/>
      <family val="2"/>
    </font>
    <font>
      <sz val="11"/>
      <name val="Arial Narrow"/>
      <family val="2"/>
    </font>
    <font>
      <b/>
      <sz val="14"/>
      <color theme="1"/>
      <name val="Arial Narrow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b/>
      <sz val="18"/>
      <color theme="0"/>
      <name val="Arial"/>
      <family val="2"/>
    </font>
    <font>
      <b/>
      <sz val="8"/>
      <color theme="0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MS Sans Serif"/>
      <family val="2"/>
    </font>
    <font>
      <sz val="11"/>
      <color theme="1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8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</fonts>
  <fills count="4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555">
    <xf numFmtId="0" fontId="0" fillId="0" borderId="0"/>
    <xf numFmtId="0" fontId="2" fillId="0" borderId="0"/>
    <xf numFmtId="0" fontId="5" fillId="0" borderId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2" fillId="0" borderId="0"/>
    <xf numFmtId="43" fontId="5" fillId="0" borderId="0" applyFont="0" applyFill="0" applyBorder="0" applyAlignment="0" applyProtection="0"/>
    <xf numFmtId="0" fontId="1" fillId="0" borderId="0"/>
    <xf numFmtId="0" fontId="23" fillId="19" borderId="9" applyNumberFormat="0" applyFont="0" applyFill="0" applyBorder="0" applyAlignment="0">
      <alignment horizontal="center"/>
    </xf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5" fillId="20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5" fillId="21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22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5" fillId="2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2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5" fillId="25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5" fillId="2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5" fillId="27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5" fillId="28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5" fillId="2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5" fillId="2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5" fillId="2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6" fillId="30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7" fillId="22" borderId="0" applyNumberFormat="0" applyBorder="0" applyAlignment="0" applyProtection="0"/>
    <xf numFmtId="0" fontId="28" fillId="19" borderId="10" applyNumberFormat="0" applyAlignment="0" applyProtection="0"/>
    <xf numFmtId="0" fontId="29" fillId="34" borderId="11" applyNumberFormat="0" applyAlignment="0" applyProtection="0"/>
    <xf numFmtId="0" fontId="30" fillId="0" borderId="12" applyNumberFormat="0" applyFill="0" applyAlignment="0" applyProtection="0"/>
    <xf numFmtId="0" fontId="31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26" fillId="36" borderId="0" applyNumberFormat="0" applyBorder="0" applyAlignment="0" applyProtection="0"/>
    <xf numFmtId="0" fontId="26" fillId="37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8" borderId="0" applyNumberFormat="0" applyBorder="0" applyAlignment="0" applyProtection="0"/>
    <xf numFmtId="0" fontId="32" fillId="25" borderId="10" applyNumberFormat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33" fillId="21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" fillId="0" borderId="0" applyAlignment="0"/>
    <xf numFmtId="0" fontId="1" fillId="0" borderId="0" applyAlignment="0"/>
    <xf numFmtId="0" fontId="2" fillId="0" borderId="0"/>
    <xf numFmtId="0" fontId="2" fillId="0" borderId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 applyAlignment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Alignment="0"/>
    <xf numFmtId="0" fontId="1" fillId="0" borderId="0" applyAlignment="0"/>
    <xf numFmtId="0" fontId="1" fillId="0" borderId="0" applyAlignment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Alignment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5" fillId="0" borderId="0"/>
    <xf numFmtId="0" fontId="2" fillId="0" borderId="0"/>
    <xf numFmtId="0" fontId="1" fillId="0" borderId="0" applyAlignment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Alignment="0"/>
    <xf numFmtId="0" fontId="1" fillId="0" borderId="0" applyAlignment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/>
    <xf numFmtId="0" fontId="5" fillId="0" borderId="0"/>
    <xf numFmtId="0" fontId="1" fillId="0" borderId="0" applyAlignment="0"/>
    <xf numFmtId="0" fontId="1" fillId="0" borderId="0" applyAlignment="0"/>
    <xf numFmtId="0" fontId="1" fillId="0" borderId="0" applyAlignment="0"/>
    <xf numFmtId="0" fontId="24" fillId="0" borderId="0"/>
    <xf numFmtId="0" fontId="1" fillId="0" borderId="0" applyAlignment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1" fillId="0" borderId="0" applyAlignment="0"/>
    <xf numFmtId="0" fontId="5" fillId="0" borderId="0"/>
    <xf numFmtId="0" fontId="5" fillId="0" borderId="0"/>
    <xf numFmtId="0" fontId="5" fillId="0" borderId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5" fillId="39" borderId="13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0" fontId="24" fillId="6" borderId="8" applyNumberFormat="0" applyFont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5" fillId="19" borderId="14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5" applyNumberFormat="0" applyFill="0" applyAlignment="0" applyProtection="0"/>
    <xf numFmtId="0" fontId="39" fillId="0" borderId="16" applyNumberFormat="0" applyFill="0" applyAlignment="0" applyProtection="0"/>
    <xf numFmtId="0" fontId="31" fillId="0" borderId="17" applyNumberFormat="0" applyFill="0" applyAlignment="0" applyProtection="0"/>
    <xf numFmtId="0" fontId="40" fillId="0" borderId="0" applyNumberFormat="0" applyFill="0" applyBorder="0" applyAlignment="0" applyProtection="0"/>
  </cellStyleXfs>
  <cellXfs count="105">
    <xf numFmtId="0" fontId="0" fillId="0" borderId="0" xfId="0"/>
    <xf numFmtId="0" fontId="2" fillId="0" borderId="0" xfId="1"/>
    <xf numFmtId="0" fontId="4" fillId="0" borderId="0" xfId="1" applyFont="1" applyAlignment="1">
      <alignment horizontal="centerContinuous"/>
    </xf>
    <xf numFmtId="0" fontId="6" fillId="0" borderId="0" xfId="1" applyFont="1" applyAlignment="1">
      <alignment horizontal="centerContinuous"/>
    </xf>
    <xf numFmtId="0" fontId="6" fillId="0" borderId="0" xfId="1" applyFont="1"/>
    <xf numFmtId="0" fontId="2" fillId="0" borderId="0" xfId="1" applyBorder="1"/>
    <xf numFmtId="0" fontId="2" fillId="0" borderId="0" xfId="1" applyProtection="1">
      <protection locked="0"/>
    </xf>
    <xf numFmtId="0" fontId="2" fillId="0" borderId="3" xfId="1" applyBorder="1" applyAlignment="1" applyProtection="1">
      <alignment horizontal="center" vertical="center"/>
      <protection locked="0"/>
    </xf>
    <xf numFmtId="0" fontId="2" fillId="0" borderId="0" xfId="1" applyAlignment="1">
      <alignment wrapText="1"/>
    </xf>
    <xf numFmtId="0" fontId="2" fillId="0" borderId="0" xfId="1" applyAlignment="1">
      <alignment horizontal="centerContinuous"/>
    </xf>
    <xf numFmtId="0" fontId="8" fillId="0" borderId="0" xfId="0" applyFont="1" applyAlignment="1">
      <alignment horizontal="center" vertical="center" readingOrder="1"/>
    </xf>
    <xf numFmtId="0" fontId="2" fillId="0" borderId="0" xfId="1" applyBorder="1" applyAlignment="1"/>
    <xf numFmtId="0" fontId="10" fillId="0" borderId="0" xfId="2" applyFont="1" applyAlignment="1">
      <alignment horizontal="right"/>
    </xf>
    <xf numFmtId="0" fontId="10" fillId="0" borderId="0" xfId="2" applyFont="1"/>
    <xf numFmtId="0" fontId="12" fillId="0" borderId="0" xfId="2" applyFont="1"/>
    <xf numFmtId="0" fontId="11" fillId="0" borderId="0" xfId="2" applyFont="1" applyBorder="1" applyAlignment="1">
      <alignment horizontal="center"/>
    </xf>
    <xf numFmtId="0" fontId="7" fillId="0" borderId="0" xfId="1" applyFont="1" applyAlignment="1">
      <alignment horizontal="centerContinuous" vertical="center" wrapText="1"/>
    </xf>
    <xf numFmtId="0" fontId="13" fillId="0" borderId="0" xfId="2" applyFont="1" applyBorder="1" applyAlignment="1">
      <alignment horizontal="center" vertical="top" wrapText="1"/>
    </xf>
    <xf numFmtId="0" fontId="19" fillId="4" borderId="3" xfId="1" applyFont="1" applyFill="1" applyBorder="1" applyAlignment="1" applyProtection="1">
      <alignment horizontal="center" vertical="center" wrapText="1"/>
      <protection locked="0"/>
    </xf>
    <xf numFmtId="0" fontId="2" fillId="0" borderId="0" xfId="1" applyFill="1"/>
    <xf numFmtId="0" fontId="21" fillId="0" borderId="0" xfId="0" applyFont="1"/>
    <xf numFmtId="1" fontId="0" fillId="0" borderId="0" xfId="0" applyNumberFormat="1"/>
    <xf numFmtId="0" fontId="10" fillId="0" borderId="0" xfId="2" applyFont="1" applyAlignment="1">
      <alignment horizontal="center" vertical="top"/>
    </xf>
    <xf numFmtId="0" fontId="11" fillId="0" borderId="0" xfId="2" applyFont="1" applyBorder="1" applyAlignment="1">
      <alignment horizontal="center" vertical="top"/>
    </xf>
    <xf numFmtId="0" fontId="7" fillId="0" borderId="0" xfId="1" applyFont="1" applyAlignment="1">
      <alignment horizontal="centerContinuous" vertical="top"/>
    </xf>
    <xf numFmtId="0" fontId="12" fillId="0" borderId="0" xfId="2" applyFont="1" applyAlignment="1">
      <alignment horizontal="center" vertical="top"/>
    </xf>
    <xf numFmtId="0" fontId="2" fillId="0" borderId="3" xfId="1" applyBorder="1" applyAlignment="1">
      <alignment vertical="center"/>
    </xf>
    <xf numFmtId="44" fontId="2" fillId="0" borderId="3" xfId="3" applyFont="1" applyBorder="1" applyAlignment="1">
      <alignment vertical="center"/>
    </xf>
    <xf numFmtId="0" fontId="2" fillId="0" borderId="0" xfId="1" applyFill="1" applyBorder="1"/>
    <xf numFmtId="0" fontId="8" fillId="0" borderId="0" xfId="0" applyFont="1" applyFill="1" applyBorder="1" applyAlignment="1">
      <alignment horizontal="left" vertical="center" readingOrder="1"/>
    </xf>
    <xf numFmtId="0" fontId="14" fillId="2" borderId="3" xfId="2" applyFont="1" applyFill="1" applyBorder="1" applyAlignment="1">
      <alignment horizontal="center" vertical="top"/>
    </xf>
    <xf numFmtId="0" fontId="14" fillId="2" borderId="3" xfId="2" applyFont="1" applyFill="1" applyBorder="1" applyAlignment="1">
      <alignment horizontal="center" vertical="center"/>
    </xf>
    <xf numFmtId="0" fontId="14" fillId="0" borderId="3" xfId="2" applyFont="1" applyBorder="1" applyAlignment="1">
      <alignment horizontal="center" vertical="top"/>
    </xf>
    <xf numFmtId="0" fontId="14" fillId="0" borderId="3" xfId="2" applyFont="1" applyBorder="1" applyAlignment="1">
      <alignment horizontal="justify" vertical="top" wrapText="1"/>
    </xf>
    <xf numFmtId="0" fontId="16" fillId="0" borderId="3" xfId="2" applyFont="1" applyBorder="1" applyAlignment="1">
      <alignment horizontal="justify" vertical="top"/>
    </xf>
    <xf numFmtId="44" fontId="6" fillId="0" borderId="3" xfId="3" applyFont="1" applyBorder="1" applyAlignment="1">
      <alignment vertical="center"/>
    </xf>
    <xf numFmtId="0" fontId="8" fillId="3" borderId="0" xfId="0" applyFont="1" applyFill="1" applyAlignment="1">
      <alignment vertical="center" readingOrder="1"/>
    </xf>
    <xf numFmtId="0" fontId="6" fillId="3" borderId="0" xfId="1" applyFont="1" applyFill="1" applyAlignment="1">
      <alignment vertical="top"/>
    </xf>
    <xf numFmtId="0" fontId="2" fillId="3" borderId="0" xfId="1" applyFill="1" applyAlignment="1">
      <alignment vertical="top"/>
    </xf>
    <xf numFmtId="0" fontId="2" fillId="0" borderId="0" xfId="1" applyAlignment="1">
      <alignment vertical="top"/>
    </xf>
    <xf numFmtId="0" fontId="6" fillId="0" borderId="0" xfId="1" applyFont="1" applyBorder="1" applyAlignment="1">
      <alignment vertical="top"/>
    </xf>
    <xf numFmtId="0" fontId="6" fillId="3" borderId="0" xfId="1" applyFont="1" applyFill="1" applyBorder="1" applyAlignment="1">
      <alignment vertical="top"/>
    </xf>
    <xf numFmtId="14" fontId="2" fillId="0" borderId="1" xfId="1" applyNumberFormat="1" applyFont="1" applyBorder="1" applyAlignment="1">
      <alignment vertical="top"/>
    </xf>
    <xf numFmtId="0" fontId="14" fillId="0" borderId="6" xfId="2" applyFont="1" applyBorder="1" applyAlignment="1">
      <alignment horizontal="justify" vertical="top" wrapText="1"/>
    </xf>
    <xf numFmtId="0" fontId="20" fillId="0" borderId="7" xfId="2" applyFont="1" applyBorder="1" applyAlignment="1">
      <alignment horizontal="justify" vertical="justify" wrapText="1"/>
    </xf>
    <xf numFmtId="0" fontId="2" fillId="0" borderId="1" xfId="1" applyBorder="1" applyAlignment="1">
      <alignment horizontal="centerContinuous"/>
    </xf>
    <xf numFmtId="0" fontId="8" fillId="0" borderId="1" xfId="0" applyFont="1" applyBorder="1" applyAlignment="1">
      <alignment horizontal="center" vertical="center" readingOrder="1"/>
    </xf>
    <xf numFmtId="0" fontId="2" fillId="0" borderId="0" xfId="1" applyAlignment="1"/>
    <xf numFmtId="44" fontId="2" fillId="0" borderId="3" xfId="3" applyNumberFormat="1" applyFont="1" applyFill="1" applyBorder="1" applyAlignment="1">
      <alignment vertical="center"/>
    </xf>
    <xf numFmtId="44" fontId="2" fillId="0" borderId="0" xfId="1" applyNumberFormat="1"/>
    <xf numFmtId="44" fontId="6" fillId="0" borderId="1" xfId="3" applyFont="1" applyBorder="1" applyAlignment="1">
      <alignment vertical="top"/>
    </xf>
    <xf numFmtId="44" fontId="2" fillId="0" borderId="3" xfId="3" applyFont="1" applyFill="1" applyBorder="1" applyAlignment="1">
      <alignment vertical="center"/>
    </xf>
    <xf numFmtId="167" fontId="21" fillId="0" borderId="0" xfId="0" applyNumberFormat="1" applyFont="1" applyAlignment="1">
      <alignment horizontal="right"/>
    </xf>
    <xf numFmtId="0" fontId="2" fillId="0" borderId="3" xfId="1" applyFill="1" applyBorder="1" applyAlignment="1" applyProtection="1">
      <alignment horizontal="center" vertical="center"/>
      <protection locked="0"/>
    </xf>
    <xf numFmtId="0" fontId="2" fillId="0" borderId="3" xfId="1" applyFill="1" applyBorder="1" applyAlignment="1">
      <alignment vertical="center"/>
    </xf>
    <xf numFmtId="3" fontId="2" fillId="0" borderId="3" xfId="1" applyNumberFormat="1" applyFill="1" applyBorder="1" applyAlignment="1">
      <alignment vertical="center"/>
    </xf>
    <xf numFmtId="0" fontId="2" fillId="0" borderId="0" xfId="1" applyBorder="1" applyAlignment="1">
      <alignment vertical="top" wrapText="1"/>
    </xf>
    <xf numFmtId="0" fontId="2" fillId="0" borderId="0" xfId="1" applyBorder="1" applyAlignment="1">
      <alignment vertical="top"/>
    </xf>
    <xf numFmtId="0" fontId="2" fillId="0" borderId="4" xfId="1" applyFill="1" applyBorder="1" applyAlignment="1">
      <alignment horizontal="justify" vertical="center" wrapText="1"/>
    </xf>
    <xf numFmtId="0" fontId="0" fillId="0" borderId="2" xfId="0" applyFill="1" applyBorder="1" applyAlignment="1">
      <alignment horizontal="justify" vertical="center" wrapText="1"/>
    </xf>
    <xf numFmtId="0" fontId="0" fillId="0" borderId="5" xfId="0" applyFill="1" applyBorder="1" applyAlignment="1">
      <alignment horizontal="justify" vertical="center" wrapText="1"/>
    </xf>
    <xf numFmtId="0" fontId="6" fillId="0" borderId="1" xfId="1" applyFont="1" applyBorder="1" applyAlignment="1" applyProtection="1">
      <alignment horizontal="left"/>
      <protection locked="0"/>
    </xf>
    <xf numFmtId="0" fontId="6" fillId="0" borderId="4" xfId="1" applyFont="1" applyBorder="1" applyAlignment="1" applyProtection="1">
      <alignment horizontal="right" vertical="center"/>
      <protection locked="0"/>
    </xf>
    <xf numFmtId="0" fontId="6" fillId="0" borderId="2" xfId="1" applyFont="1" applyBorder="1" applyAlignment="1" applyProtection="1">
      <alignment horizontal="right" vertical="center"/>
      <protection locked="0"/>
    </xf>
    <xf numFmtId="0" fontId="6" fillId="0" borderId="5" xfId="1" applyFont="1" applyBorder="1" applyAlignment="1" applyProtection="1">
      <alignment horizontal="right" vertical="center"/>
      <protection locked="0"/>
    </xf>
    <xf numFmtId="0" fontId="2" fillId="0" borderId="4" xfId="1" applyFill="1" applyBorder="1" applyAlignment="1">
      <alignment horizontal="left" vertical="center" wrapText="1"/>
    </xf>
    <xf numFmtId="0" fontId="2" fillId="0" borderId="2" xfId="1" applyFill="1" applyBorder="1" applyAlignment="1">
      <alignment horizontal="left" vertical="center" wrapText="1"/>
    </xf>
    <xf numFmtId="0" fontId="2" fillId="0" borderId="5" xfId="1" applyFill="1" applyBorder="1" applyAlignment="1">
      <alignment horizontal="left" vertical="center" wrapText="1"/>
    </xf>
    <xf numFmtId="0" fontId="6" fillId="0" borderId="1" xfId="1" applyFont="1" applyBorder="1" applyAlignment="1" applyProtection="1">
      <alignment horizontal="left" wrapText="1"/>
      <protection locked="0"/>
    </xf>
    <xf numFmtId="0" fontId="2" fillId="0" borderId="4" xfId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5" xfId="0" applyFill="1" applyBorder="1" applyAlignment="1">
      <alignment horizontal="left" vertical="center"/>
    </xf>
    <xf numFmtId="0" fontId="2" fillId="0" borderId="4" xfId="1" applyFill="1" applyBorder="1" applyAlignment="1">
      <alignment horizontal="justify" vertical="center"/>
    </xf>
    <xf numFmtId="0" fontId="0" fillId="0" borderId="2" xfId="0" applyFill="1" applyBorder="1" applyAlignment="1">
      <alignment horizontal="justify" vertical="center"/>
    </xf>
    <xf numFmtId="0" fontId="0" fillId="0" borderId="5" xfId="0" applyFill="1" applyBorder="1" applyAlignment="1">
      <alignment horizontal="justify" vertical="center"/>
    </xf>
    <xf numFmtId="0" fontId="2" fillId="0" borderId="4" xfId="1" applyFont="1" applyFill="1" applyBorder="1" applyAlignment="1">
      <alignment horizontal="left" vertical="center" wrapText="1"/>
    </xf>
    <xf numFmtId="0" fontId="2" fillId="0" borderId="2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19" fillId="4" borderId="4" xfId="1" applyFont="1" applyFill="1" applyBorder="1" applyAlignment="1" applyProtection="1">
      <alignment horizontal="center" vertical="center" wrapText="1"/>
      <protection locked="0"/>
    </xf>
    <xf numFmtId="0" fontId="19" fillId="4" borderId="2" xfId="1" applyFont="1" applyFill="1" applyBorder="1" applyAlignment="1" applyProtection="1">
      <alignment horizontal="center" vertical="center" wrapText="1"/>
      <protection locked="0"/>
    </xf>
    <xf numFmtId="0" fontId="19" fillId="4" borderId="5" xfId="1" applyFont="1" applyFill="1" applyBorder="1" applyAlignment="1" applyProtection="1">
      <alignment horizontal="center" vertical="center" wrapText="1"/>
      <protection locked="0"/>
    </xf>
    <xf numFmtId="0" fontId="2" fillId="0" borderId="4" xfId="1" applyFill="1" applyBorder="1" applyAlignment="1">
      <alignment horizontal="center" vertical="center" wrapText="1"/>
    </xf>
    <xf numFmtId="0" fontId="2" fillId="0" borderId="2" xfId="1" applyFill="1" applyBorder="1" applyAlignment="1">
      <alignment horizontal="center" vertical="center" wrapText="1"/>
    </xf>
    <xf numFmtId="0" fontId="2" fillId="0" borderId="5" xfId="1" applyFill="1" applyBorder="1" applyAlignment="1">
      <alignment horizontal="center" vertical="center" wrapText="1"/>
    </xf>
    <xf numFmtId="0" fontId="3" fillId="3" borderId="0" xfId="1" applyFont="1" applyFill="1" applyAlignment="1">
      <alignment horizontal="right"/>
    </xf>
    <xf numFmtId="0" fontId="4" fillId="0" borderId="0" xfId="1" applyFont="1" applyAlignment="1">
      <alignment horizontal="right"/>
    </xf>
    <xf numFmtId="0" fontId="0" fillId="0" borderId="0" xfId="0" applyAlignment="1">
      <alignment horizontal="right"/>
    </xf>
    <xf numFmtId="0" fontId="18" fillId="4" borderId="0" xfId="1" applyFont="1" applyFill="1" applyAlignment="1">
      <alignment horizontal="center"/>
    </xf>
    <xf numFmtId="0" fontId="6" fillId="3" borderId="0" xfId="1" applyFont="1" applyFill="1" applyAlignment="1">
      <alignment horizontal="left" vertical="top" wrapText="1"/>
    </xf>
    <xf numFmtId="0" fontId="2" fillId="0" borderId="1" xfId="1" applyBorder="1" applyAlignment="1">
      <alignment horizontal="left" vertical="top" wrapText="1"/>
    </xf>
    <xf numFmtId="0" fontId="2" fillId="0" borderId="1" xfId="1" applyBorder="1" applyAlignment="1">
      <alignment horizontal="left" vertical="top"/>
    </xf>
    <xf numFmtId="0" fontId="8" fillId="5" borderId="0" xfId="0" applyFont="1" applyFill="1" applyAlignment="1">
      <alignment horizontal="center" vertical="center" wrapText="1" readingOrder="1"/>
    </xf>
    <xf numFmtId="0" fontId="8" fillId="5" borderId="0" xfId="0" applyFont="1" applyFill="1" applyAlignment="1">
      <alignment horizontal="center" vertical="center" readingOrder="1"/>
    </xf>
    <xf numFmtId="0" fontId="2" fillId="0" borderId="4" xfId="1" applyBorder="1" applyAlignment="1">
      <alignment horizontal="center" vertical="center"/>
    </xf>
    <xf numFmtId="0" fontId="2" fillId="0" borderId="2" xfId="1" applyBorder="1" applyAlignment="1">
      <alignment horizontal="center" vertical="center"/>
    </xf>
    <xf numFmtId="0" fontId="2" fillId="0" borderId="5" xfId="1" applyBorder="1" applyAlignment="1">
      <alignment horizontal="center" vertical="center"/>
    </xf>
    <xf numFmtId="0" fontId="9" fillId="5" borderId="0" xfId="1" applyFont="1" applyFill="1" applyAlignment="1">
      <alignment horizontal="justify" wrapText="1"/>
    </xf>
    <xf numFmtId="0" fontId="6" fillId="5" borderId="0" xfId="1" applyFont="1" applyFill="1" applyAlignment="1">
      <alignment horizontal="center"/>
    </xf>
    <xf numFmtId="0" fontId="2" fillId="0" borderId="2" xfId="1" applyFill="1" applyBorder="1" applyAlignment="1">
      <alignment horizontal="left" vertical="center"/>
    </xf>
    <xf numFmtId="0" fontId="2" fillId="0" borderId="5" xfId="1" applyFill="1" applyBorder="1" applyAlignment="1">
      <alignment horizontal="left" vertical="center"/>
    </xf>
    <xf numFmtId="0" fontId="11" fillId="0" borderId="0" xfId="2" applyFont="1" applyBorder="1" applyAlignment="1">
      <alignment horizontal="center"/>
    </xf>
    <xf numFmtId="0" fontId="14" fillId="0" borderId="6" xfId="2" applyFont="1" applyBorder="1" applyAlignment="1">
      <alignment horizontal="center" vertical="top"/>
    </xf>
    <xf numFmtId="0" fontId="14" fillId="0" borderId="7" xfId="2" applyFont="1" applyBorder="1" applyAlignment="1">
      <alignment horizontal="center" vertical="top"/>
    </xf>
  </cellXfs>
  <cellStyles count="555">
    <cellStyle name="." xfId="8"/>
    <cellStyle name="20% - Énfasis1 10" xfId="9"/>
    <cellStyle name="20% - Énfasis1 10 2" xfId="10"/>
    <cellStyle name="20% - Énfasis1 11" xfId="11"/>
    <cellStyle name="20% - Énfasis1 12" xfId="12"/>
    <cellStyle name="20% - Énfasis1 13" xfId="13"/>
    <cellStyle name="20% - Énfasis1 14" xfId="14"/>
    <cellStyle name="20% - Énfasis1 15" xfId="15"/>
    <cellStyle name="20% - Énfasis1 16" xfId="16"/>
    <cellStyle name="20% - Énfasis1 17" xfId="17"/>
    <cellStyle name="20% - Énfasis1 18" xfId="18"/>
    <cellStyle name="20% - Énfasis1 2" xfId="19"/>
    <cellStyle name="20% - Énfasis1 3" xfId="20"/>
    <cellStyle name="20% - Énfasis1 3 2" xfId="21"/>
    <cellStyle name="20% - Énfasis1 3 2 2" xfId="22"/>
    <cellStyle name="20% - Énfasis1 3 3" xfId="23"/>
    <cellStyle name="20% - Énfasis1 4" xfId="24"/>
    <cellStyle name="20% - Énfasis1 4 2" xfId="25"/>
    <cellStyle name="20% - Énfasis1 4 2 2" xfId="26"/>
    <cellStyle name="20% - Énfasis1 4 3" xfId="27"/>
    <cellStyle name="20% - Énfasis1 5" xfId="28"/>
    <cellStyle name="20% - Énfasis1 5 2" xfId="29"/>
    <cellStyle name="20% - Énfasis1 6" xfId="30"/>
    <cellStyle name="20% - Énfasis1 6 2" xfId="31"/>
    <cellStyle name="20% - Énfasis1 7" xfId="32"/>
    <cellStyle name="20% - Énfasis1 7 2" xfId="33"/>
    <cellStyle name="20% - Énfasis1 8" xfId="34"/>
    <cellStyle name="20% - Énfasis1 8 2" xfId="35"/>
    <cellStyle name="20% - Énfasis1 9" xfId="36"/>
    <cellStyle name="20% - Énfasis1 9 2" xfId="37"/>
    <cellStyle name="20% - Énfasis2 10" xfId="38"/>
    <cellStyle name="20% - Énfasis2 10 2" xfId="39"/>
    <cellStyle name="20% - Énfasis2 11" xfId="40"/>
    <cellStyle name="20% - Énfasis2 12" xfId="41"/>
    <cellStyle name="20% - Énfasis2 13" xfId="42"/>
    <cellStyle name="20% - Énfasis2 14" xfId="43"/>
    <cellStyle name="20% - Énfasis2 15" xfId="44"/>
    <cellStyle name="20% - Énfasis2 16" xfId="45"/>
    <cellStyle name="20% - Énfasis2 17" xfId="46"/>
    <cellStyle name="20% - Énfasis2 18" xfId="47"/>
    <cellStyle name="20% - Énfasis2 2" xfId="48"/>
    <cellStyle name="20% - Énfasis2 3" xfId="49"/>
    <cellStyle name="20% - Énfasis2 3 2" xfId="50"/>
    <cellStyle name="20% - Énfasis2 3 2 2" xfId="51"/>
    <cellStyle name="20% - Énfasis2 3 3" xfId="52"/>
    <cellStyle name="20% - Énfasis2 4" xfId="53"/>
    <cellStyle name="20% - Énfasis2 4 2" xfId="54"/>
    <cellStyle name="20% - Énfasis2 4 2 2" xfId="55"/>
    <cellStyle name="20% - Énfasis2 4 3" xfId="56"/>
    <cellStyle name="20% - Énfasis2 5" xfId="57"/>
    <cellStyle name="20% - Énfasis2 5 2" xfId="58"/>
    <cellStyle name="20% - Énfasis2 6" xfId="59"/>
    <cellStyle name="20% - Énfasis2 6 2" xfId="60"/>
    <cellStyle name="20% - Énfasis2 7" xfId="61"/>
    <cellStyle name="20% - Énfasis2 7 2" xfId="62"/>
    <cellStyle name="20% - Énfasis2 8" xfId="63"/>
    <cellStyle name="20% - Énfasis2 8 2" xfId="64"/>
    <cellStyle name="20% - Énfasis2 9" xfId="65"/>
    <cellStyle name="20% - Énfasis2 9 2" xfId="66"/>
    <cellStyle name="20% - Énfasis3 10" xfId="67"/>
    <cellStyle name="20% - Énfasis3 10 2" xfId="68"/>
    <cellStyle name="20% - Énfasis3 11" xfId="69"/>
    <cellStyle name="20% - Énfasis3 12" xfId="70"/>
    <cellStyle name="20% - Énfasis3 13" xfId="71"/>
    <cellStyle name="20% - Énfasis3 14" xfId="72"/>
    <cellStyle name="20% - Énfasis3 15" xfId="73"/>
    <cellStyle name="20% - Énfasis3 16" xfId="74"/>
    <cellStyle name="20% - Énfasis3 17" xfId="75"/>
    <cellStyle name="20% - Énfasis3 18" xfId="76"/>
    <cellStyle name="20% - Énfasis3 2" xfId="77"/>
    <cellStyle name="20% - Énfasis3 3" xfId="78"/>
    <cellStyle name="20% - Énfasis3 3 2" xfId="79"/>
    <cellStyle name="20% - Énfasis3 3 2 2" xfId="80"/>
    <cellStyle name="20% - Énfasis3 3 3" xfId="81"/>
    <cellStyle name="20% - Énfasis3 4" xfId="82"/>
    <cellStyle name="20% - Énfasis3 4 2" xfId="83"/>
    <cellStyle name="20% - Énfasis3 4 2 2" xfId="84"/>
    <cellStyle name="20% - Énfasis3 4 3" xfId="85"/>
    <cellStyle name="20% - Énfasis3 5" xfId="86"/>
    <cellStyle name="20% - Énfasis3 5 2" xfId="87"/>
    <cellStyle name="20% - Énfasis3 6" xfId="88"/>
    <cellStyle name="20% - Énfasis3 6 2" xfId="89"/>
    <cellStyle name="20% - Énfasis3 7" xfId="90"/>
    <cellStyle name="20% - Énfasis3 7 2" xfId="91"/>
    <cellStyle name="20% - Énfasis3 8" xfId="92"/>
    <cellStyle name="20% - Énfasis3 8 2" xfId="93"/>
    <cellStyle name="20% - Énfasis3 9" xfId="94"/>
    <cellStyle name="20% - Énfasis3 9 2" xfId="95"/>
    <cellStyle name="20% - Énfasis4 10" xfId="96"/>
    <cellStyle name="20% - Énfasis4 10 2" xfId="97"/>
    <cellStyle name="20% - Énfasis4 11" xfId="98"/>
    <cellStyle name="20% - Énfasis4 12" xfId="99"/>
    <cellStyle name="20% - Énfasis4 13" xfId="100"/>
    <cellStyle name="20% - Énfasis4 14" xfId="101"/>
    <cellStyle name="20% - Énfasis4 15" xfId="102"/>
    <cellStyle name="20% - Énfasis4 16" xfId="103"/>
    <cellStyle name="20% - Énfasis4 17" xfId="104"/>
    <cellStyle name="20% - Énfasis4 18" xfId="105"/>
    <cellStyle name="20% - Énfasis4 2" xfId="106"/>
    <cellStyle name="20% - Énfasis4 3" xfId="107"/>
    <cellStyle name="20% - Énfasis4 3 2" xfId="108"/>
    <cellStyle name="20% - Énfasis4 3 2 2" xfId="109"/>
    <cellStyle name="20% - Énfasis4 3 3" xfId="110"/>
    <cellStyle name="20% - Énfasis4 4" xfId="111"/>
    <cellStyle name="20% - Énfasis4 4 2" xfId="112"/>
    <cellStyle name="20% - Énfasis4 4 2 2" xfId="113"/>
    <cellStyle name="20% - Énfasis4 4 3" xfId="114"/>
    <cellStyle name="20% - Énfasis4 5" xfId="115"/>
    <cellStyle name="20% - Énfasis4 5 2" xfId="116"/>
    <cellStyle name="20% - Énfasis4 6" xfId="117"/>
    <cellStyle name="20% - Énfasis4 6 2" xfId="118"/>
    <cellStyle name="20% - Énfasis4 7" xfId="119"/>
    <cellStyle name="20% - Énfasis4 7 2" xfId="120"/>
    <cellStyle name="20% - Énfasis4 8" xfId="121"/>
    <cellStyle name="20% - Énfasis4 8 2" xfId="122"/>
    <cellStyle name="20% - Énfasis4 9" xfId="123"/>
    <cellStyle name="20% - Énfasis4 9 2" xfId="124"/>
    <cellStyle name="20% - Énfasis5 10" xfId="125"/>
    <cellStyle name="20% - Énfasis5 10 2" xfId="126"/>
    <cellStyle name="20% - Énfasis5 11" xfId="127"/>
    <cellStyle name="20% - Énfasis5 12" xfId="128"/>
    <cellStyle name="20% - Énfasis5 13" xfId="129"/>
    <cellStyle name="20% - Énfasis5 14" xfId="130"/>
    <cellStyle name="20% - Énfasis5 15" xfId="131"/>
    <cellStyle name="20% - Énfasis5 16" xfId="132"/>
    <cellStyle name="20% - Énfasis5 17" xfId="133"/>
    <cellStyle name="20% - Énfasis5 18" xfId="134"/>
    <cellStyle name="20% - Énfasis5 2" xfId="135"/>
    <cellStyle name="20% - Énfasis5 3" xfId="136"/>
    <cellStyle name="20% - Énfasis5 3 2" xfId="137"/>
    <cellStyle name="20% - Énfasis5 3 2 2" xfId="138"/>
    <cellStyle name="20% - Énfasis5 3 3" xfId="139"/>
    <cellStyle name="20% - Énfasis5 4" xfId="140"/>
    <cellStyle name="20% - Énfasis5 4 2" xfId="141"/>
    <cellStyle name="20% - Énfasis5 4 2 2" xfId="142"/>
    <cellStyle name="20% - Énfasis5 4 3" xfId="143"/>
    <cellStyle name="20% - Énfasis5 5" xfId="144"/>
    <cellStyle name="20% - Énfasis5 5 2" xfId="145"/>
    <cellStyle name="20% - Énfasis5 6" xfId="146"/>
    <cellStyle name="20% - Énfasis5 6 2" xfId="147"/>
    <cellStyle name="20% - Énfasis5 7" xfId="148"/>
    <cellStyle name="20% - Énfasis5 7 2" xfId="149"/>
    <cellStyle name="20% - Énfasis5 8" xfId="150"/>
    <cellStyle name="20% - Énfasis5 8 2" xfId="151"/>
    <cellStyle name="20% - Énfasis5 9" xfId="152"/>
    <cellStyle name="20% - Énfasis5 9 2" xfId="153"/>
    <cellStyle name="20% - Énfasis6 10" xfId="154"/>
    <cellStyle name="20% - Énfasis6 10 2" xfId="155"/>
    <cellStyle name="20% - Énfasis6 11" xfId="156"/>
    <cellStyle name="20% - Énfasis6 12" xfId="157"/>
    <cellStyle name="20% - Énfasis6 13" xfId="158"/>
    <cellStyle name="20% - Énfasis6 14" xfId="159"/>
    <cellStyle name="20% - Énfasis6 15" xfId="160"/>
    <cellStyle name="20% - Énfasis6 16" xfId="161"/>
    <cellStyle name="20% - Énfasis6 17" xfId="162"/>
    <cellStyle name="20% - Énfasis6 18" xfId="163"/>
    <cellStyle name="20% - Énfasis6 2" xfId="164"/>
    <cellStyle name="20% - Énfasis6 3" xfId="165"/>
    <cellStyle name="20% - Énfasis6 3 2" xfId="166"/>
    <cellStyle name="20% - Énfasis6 3 2 2" xfId="167"/>
    <cellStyle name="20% - Énfasis6 3 3" xfId="168"/>
    <cellStyle name="20% - Énfasis6 4" xfId="169"/>
    <cellStyle name="20% - Énfasis6 4 2" xfId="170"/>
    <cellStyle name="20% - Énfasis6 4 2 2" xfId="171"/>
    <cellStyle name="20% - Énfasis6 4 3" xfId="172"/>
    <cellStyle name="20% - Énfasis6 5" xfId="173"/>
    <cellStyle name="20% - Énfasis6 5 2" xfId="174"/>
    <cellStyle name="20% - Énfasis6 6" xfId="175"/>
    <cellStyle name="20% - Énfasis6 6 2" xfId="176"/>
    <cellStyle name="20% - Énfasis6 7" xfId="177"/>
    <cellStyle name="20% - Énfasis6 7 2" xfId="178"/>
    <cellStyle name="20% - Énfasis6 8" xfId="179"/>
    <cellStyle name="20% - Énfasis6 8 2" xfId="180"/>
    <cellStyle name="20% - Énfasis6 9" xfId="181"/>
    <cellStyle name="20% - Énfasis6 9 2" xfId="182"/>
    <cellStyle name="40% - Énfasis1 10" xfId="183"/>
    <cellStyle name="40% - Énfasis1 10 2" xfId="184"/>
    <cellStyle name="40% - Énfasis1 11" xfId="185"/>
    <cellStyle name="40% - Énfasis1 12" xfId="186"/>
    <cellStyle name="40% - Énfasis1 13" xfId="187"/>
    <cellStyle name="40% - Énfasis1 14" xfId="188"/>
    <cellStyle name="40% - Énfasis1 15" xfId="189"/>
    <cellStyle name="40% - Énfasis1 16" xfId="190"/>
    <cellStyle name="40% - Énfasis1 17" xfId="191"/>
    <cellStyle name="40% - Énfasis1 18" xfId="192"/>
    <cellStyle name="40% - Énfasis1 2" xfId="193"/>
    <cellStyle name="40% - Énfasis1 3" xfId="194"/>
    <cellStyle name="40% - Énfasis1 3 2" xfId="195"/>
    <cellStyle name="40% - Énfasis1 3 2 2" xfId="196"/>
    <cellStyle name="40% - Énfasis1 3 3" xfId="197"/>
    <cellStyle name="40% - Énfasis1 4" xfId="198"/>
    <cellStyle name="40% - Énfasis1 4 2" xfId="199"/>
    <cellStyle name="40% - Énfasis1 4 2 2" xfId="200"/>
    <cellStyle name="40% - Énfasis1 4 3" xfId="201"/>
    <cellStyle name="40% - Énfasis1 5" xfId="202"/>
    <cellStyle name="40% - Énfasis1 5 2" xfId="203"/>
    <cellStyle name="40% - Énfasis1 6" xfId="204"/>
    <cellStyle name="40% - Énfasis1 6 2" xfId="205"/>
    <cellStyle name="40% - Énfasis1 7" xfId="206"/>
    <cellStyle name="40% - Énfasis1 7 2" xfId="207"/>
    <cellStyle name="40% - Énfasis1 8" xfId="208"/>
    <cellStyle name="40% - Énfasis1 8 2" xfId="209"/>
    <cellStyle name="40% - Énfasis1 9" xfId="210"/>
    <cellStyle name="40% - Énfasis1 9 2" xfId="211"/>
    <cellStyle name="40% - Énfasis2 10" xfId="212"/>
    <cellStyle name="40% - Énfasis2 10 2" xfId="213"/>
    <cellStyle name="40% - Énfasis2 11" xfId="214"/>
    <cellStyle name="40% - Énfasis2 12" xfId="215"/>
    <cellStyle name="40% - Énfasis2 13" xfId="216"/>
    <cellStyle name="40% - Énfasis2 14" xfId="217"/>
    <cellStyle name="40% - Énfasis2 15" xfId="218"/>
    <cellStyle name="40% - Énfasis2 16" xfId="219"/>
    <cellStyle name="40% - Énfasis2 17" xfId="220"/>
    <cellStyle name="40% - Énfasis2 18" xfId="221"/>
    <cellStyle name="40% - Énfasis2 2" xfId="222"/>
    <cellStyle name="40% - Énfasis2 3" xfId="223"/>
    <cellStyle name="40% - Énfasis2 3 2" xfId="224"/>
    <cellStyle name="40% - Énfasis2 3 2 2" xfId="225"/>
    <cellStyle name="40% - Énfasis2 3 3" xfId="226"/>
    <cellStyle name="40% - Énfasis2 4" xfId="227"/>
    <cellStyle name="40% - Énfasis2 4 2" xfId="228"/>
    <cellStyle name="40% - Énfasis2 4 2 2" xfId="229"/>
    <cellStyle name="40% - Énfasis2 4 3" xfId="230"/>
    <cellStyle name="40% - Énfasis2 5" xfId="231"/>
    <cellStyle name="40% - Énfasis2 5 2" xfId="232"/>
    <cellStyle name="40% - Énfasis2 6" xfId="233"/>
    <cellStyle name="40% - Énfasis2 6 2" xfId="234"/>
    <cellStyle name="40% - Énfasis2 7" xfId="235"/>
    <cellStyle name="40% - Énfasis2 7 2" xfId="236"/>
    <cellStyle name="40% - Énfasis2 8" xfId="237"/>
    <cellStyle name="40% - Énfasis2 8 2" xfId="238"/>
    <cellStyle name="40% - Énfasis2 9" xfId="239"/>
    <cellStyle name="40% - Énfasis2 9 2" xfId="240"/>
    <cellStyle name="40% - Énfasis3 10" xfId="241"/>
    <cellStyle name="40% - Énfasis3 10 2" xfId="242"/>
    <cellStyle name="40% - Énfasis3 11" xfId="243"/>
    <cellStyle name="40% - Énfasis3 12" xfId="244"/>
    <cellStyle name="40% - Énfasis3 13" xfId="245"/>
    <cellStyle name="40% - Énfasis3 14" xfId="246"/>
    <cellStyle name="40% - Énfasis3 15" xfId="247"/>
    <cellStyle name="40% - Énfasis3 16" xfId="248"/>
    <cellStyle name="40% - Énfasis3 17" xfId="249"/>
    <cellStyle name="40% - Énfasis3 18" xfId="250"/>
    <cellStyle name="40% - Énfasis3 2" xfId="251"/>
    <cellStyle name="40% - Énfasis3 3" xfId="252"/>
    <cellStyle name="40% - Énfasis3 3 2" xfId="253"/>
    <cellStyle name="40% - Énfasis3 3 2 2" xfId="254"/>
    <cellStyle name="40% - Énfasis3 3 3" xfId="255"/>
    <cellStyle name="40% - Énfasis3 4" xfId="256"/>
    <cellStyle name="40% - Énfasis3 4 2" xfId="257"/>
    <cellStyle name="40% - Énfasis3 4 2 2" xfId="258"/>
    <cellStyle name="40% - Énfasis3 4 3" xfId="259"/>
    <cellStyle name="40% - Énfasis3 5" xfId="260"/>
    <cellStyle name="40% - Énfasis3 5 2" xfId="261"/>
    <cellStyle name="40% - Énfasis3 6" xfId="262"/>
    <cellStyle name="40% - Énfasis3 6 2" xfId="263"/>
    <cellStyle name="40% - Énfasis3 7" xfId="264"/>
    <cellStyle name="40% - Énfasis3 7 2" xfId="265"/>
    <cellStyle name="40% - Énfasis3 8" xfId="266"/>
    <cellStyle name="40% - Énfasis3 8 2" xfId="267"/>
    <cellStyle name="40% - Énfasis3 9" xfId="268"/>
    <cellStyle name="40% - Énfasis3 9 2" xfId="269"/>
    <cellStyle name="40% - Énfasis4 10" xfId="270"/>
    <cellStyle name="40% - Énfasis4 10 2" xfId="271"/>
    <cellStyle name="40% - Énfasis4 11" xfId="272"/>
    <cellStyle name="40% - Énfasis4 12" xfId="273"/>
    <cellStyle name="40% - Énfasis4 13" xfId="274"/>
    <cellStyle name="40% - Énfasis4 14" xfId="275"/>
    <cellStyle name="40% - Énfasis4 15" xfId="276"/>
    <cellStyle name="40% - Énfasis4 16" xfId="277"/>
    <cellStyle name="40% - Énfasis4 17" xfId="278"/>
    <cellStyle name="40% - Énfasis4 18" xfId="279"/>
    <cellStyle name="40% - Énfasis4 2" xfId="280"/>
    <cellStyle name="40% - Énfasis4 3" xfId="281"/>
    <cellStyle name="40% - Énfasis4 3 2" xfId="282"/>
    <cellStyle name="40% - Énfasis4 3 2 2" xfId="283"/>
    <cellStyle name="40% - Énfasis4 3 3" xfId="284"/>
    <cellStyle name="40% - Énfasis4 4" xfId="285"/>
    <cellStyle name="40% - Énfasis4 4 2" xfId="286"/>
    <cellStyle name="40% - Énfasis4 4 2 2" xfId="287"/>
    <cellStyle name="40% - Énfasis4 4 3" xfId="288"/>
    <cellStyle name="40% - Énfasis4 5" xfId="289"/>
    <cellStyle name="40% - Énfasis4 5 2" xfId="290"/>
    <cellStyle name="40% - Énfasis4 6" xfId="291"/>
    <cellStyle name="40% - Énfasis4 6 2" xfId="292"/>
    <cellStyle name="40% - Énfasis4 7" xfId="293"/>
    <cellStyle name="40% - Énfasis4 7 2" xfId="294"/>
    <cellStyle name="40% - Énfasis4 8" xfId="295"/>
    <cellStyle name="40% - Énfasis4 8 2" xfId="296"/>
    <cellStyle name="40% - Énfasis4 9" xfId="297"/>
    <cellStyle name="40% - Énfasis4 9 2" xfId="298"/>
    <cellStyle name="40% - Énfasis5 10" xfId="299"/>
    <cellStyle name="40% - Énfasis5 10 2" xfId="300"/>
    <cellStyle name="40% - Énfasis5 11" xfId="301"/>
    <cellStyle name="40% - Énfasis5 12" xfId="302"/>
    <cellStyle name="40% - Énfasis5 13" xfId="303"/>
    <cellStyle name="40% - Énfasis5 14" xfId="304"/>
    <cellStyle name="40% - Énfasis5 15" xfId="305"/>
    <cellStyle name="40% - Énfasis5 16" xfId="306"/>
    <cellStyle name="40% - Énfasis5 17" xfId="307"/>
    <cellStyle name="40% - Énfasis5 18" xfId="308"/>
    <cellStyle name="40% - Énfasis5 2" xfId="309"/>
    <cellStyle name="40% - Énfasis5 3" xfId="310"/>
    <cellStyle name="40% - Énfasis5 3 2" xfId="311"/>
    <cellStyle name="40% - Énfasis5 3 2 2" xfId="312"/>
    <cellStyle name="40% - Énfasis5 3 3" xfId="313"/>
    <cellStyle name="40% - Énfasis5 4" xfId="314"/>
    <cellStyle name="40% - Énfasis5 4 2" xfId="315"/>
    <cellStyle name="40% - Énfasis5 4 2 2" xfId="316"/>
    <cellStyle name="40% - Énfasis5 4 3" xfId="317"/>
    <cellStyle name="40% - Énfasis5 5" xfId="318"/>
    <cellStyle name="40% - Énfasis5 5 2" xfId="319"/>
    <cellStyle name="40% - Énfasis5 6" xfId="320"/>
    <cellStyle name="40% - Énfasis5 6 2" xfId="321"/>
    <cellStyle name="40% - Énfasis5 7" xfId="322"/>
    <cellStyle name="40% - Énfasis5 7 2" xfId="323"/>
    <cellStyle name="40% - Énfasis5 8" xfId="324"/>
    <cellStyle name="40% - Énfasis5 8 2" xfId="325"/>
    <cellStyle name="40% - Énfasis5 9" xfId="326"/>
    <cellStyle name="40% - Énfasis5 9 2" xfId="327"/>
    <cellStyle name="40% - Énfasis6 10" xfId="328"/>
    <cellStyle name="40% - Énfasis6 10 2" xfId="329"/>
    <cellStyle name="40% - Énfasis6 11" xfId="330"/>
    <cellStyle name="40% - Énfasis6 12" xfId="331"/>
    <cellStyle name="40% - Énfasis6 13" xfId="332"/>
    <cellStyle name="40% - Énfasis6 14" xfId="333"/>
    <cellStyle name="40% - Énfasis6 15" xfId="334"/>
    <cellStyle name="40% - Énfasis6 16" xfId="335"/>
    <cellStyle name="40% - Énfasis6 17" xfId="336"/>
    <cellStyle name="40% - Énfasis6 18" xfId="337"/>
    <cellStyle name="40% - Énfasis6 2" xfId="338"/>
    <cellStyle name="40% - Énfasis6 3" xfId="339"/>
    <cellStyle name="40% - Énfasis6 3 2" xfId="340"/>
    <cellStyle name="40% - Énfasis6 3 2 2" xfId="341"/>
    <cellStyle name="40% - Énfasis6 3 3" xfId="342"/>
    <cellStyle name="40% - Énfasis6 4" xfId="343"/>
    <cellStyle name="40% - Énfasis6 4 2" xfId="344"/>
    <cellStyle name="40% - Énfasis6 4 2 2" xfId="345"/>
    <cellStyle name="40% - Énfasis6 4 3" xfId="346"/>
    <cellStyle name="40% - Énfasis6 5" xfId="347"/>
    <cellStyle name="40% - Énfasis6 5 2" xfId="348"/>
    <cellStyle name="40% - Énfasis6 6" xfId="349"/>
    <cellStyle name="40% - Énfasis6 6 2" xfId="350"/>
    <cellStyle name="40% - Énfasis6 7" xfId="351"/>
    <cellStyle name="40% - Énfasis6 7 2" xfId="352"/>
    <cellStyle name="40% - Énfasis6 8" xfId="353"/>
    <cellStyle name="40% - Énfasis6 8 2" xfId="354"/>
    <cellStyle name="40% - Énfasis6 9" xfId="355"/>
    <cellStyle name="40% - Énfasis6 9 2" xfId="356"/>
    <cellStyle name="60% - Énfasis1 2" xfId="357"/>
    <cellStyle name="60% - Énfasis2 2" xfId="358"/>
    <cellStyle name="60% - Énfasis3 2" xfId="359"/>
    <cellStyle name="60% - Énfasis4 2" xfId="360"/>
    <cellStyle name="60% - Énfasis5 2" xfId="361"/>
    <cellStyle name="60% - Énfasis6 2" xfId="362"/>
    <cellStyle name="Buena 2" xfId="363"/>
    <cellStyle name="Cálculo 2" xfId="364"/>
    <cellStyle name="Celda de comprobación 2" xfId="365"/>
    <cellStyle name="Celda vinculada 2" xfId="366"/>
    <cellStyle name="Encabezado 4 2" xfId="367"/>
    <cellStyle name="Énfasis1 2" xfId="368"/>
    <cellStyle name="Énfasis2 2" xfId="369"/>
    <cellStyle name="Énfasis3 2" xfId="370"/>
    <cellStyle name="Énfasis4 2" xfId="371"/>
    <cellStyle name="Énfasis5 2" xfId="372"/>
    <cellStyle name="Énfasis6 2" xfId="373"/>
    <cellStyle name="Entrada 2" xfId="374"/>
    <cellStyle name="Euro" xfId="375"/>
    <cellStyle name="Euro 2" xfId="376"/>
    <cellStyle name="Euro 2 2" xfId="377"/>
    <cellStyle name="Euro 3" xfId="378"/>
    <cellStyle name="Euro 4" xfId="379"/>
    <cellStyle name="Incorrecto 2" xfId="380"/>
    <cellStyle name="Millares 10" xfId="381"/>
    <cellStyle name="Millares 10 2" xfId="382"/>
    <cellStyle name="Millares 11" xfId="383"/>
    <cellStyle name="Millares 11 2" xfId="384"/>
    <cellStyle name="Millares 12" xfId="385"/>
    <cellStyle name="Millares 12 2" xfId="386"/>
    <cellStyle name="Millares 13" xfId="387"/>
    <cellStyle name="Millares 14" xfId="388"/>
    <cellStyle name="Millares 15" xfId="389"/>
    <cellStyle name="Millares 16" xfId="390"/>
    <cellStyle name="Millares 17" xfId="391"/>
    <cellStyle name="Millares 18" xfId="392"/>
    <cellStyle name="Millares 19" xfId="393"/>
    <cellStyle name="Millares 2" xfId="4"/>
    <cellStyle name="Millares 2 2" xfId="394"/>
    <cellStyle name="Millares 20" xfId="395"/>
    <cellStyle name="Millares 21" xfId="396"/>
    <cellStyle name="Millares 22" xfId="6"/>
    <cellStyle name="Millares 3" xfId="397"/>
    <cellStyle name="Millares 4" xfId="398"/>
    <cellStyle name="Millares 4 2" xfId="399"/>
    <cellStyle name="Millares 4 2 2" xfId="400"/>
    <cellStyle name="Millares 4 3" xfId="401"/>
    <cellStyle name="Millares 5" xfId="402"/>
    <cellStyle name="Millares 5 2" xfId="403"/>
    <cellStyle name="Millares 5 2 2" xfId="404"/>
    <cellStyle name="Millares 5 3" xfId="405"/>
    <cellStyle name="Millares 6" xfId="406"/>
    <cellStyle name="Millares 6 2" xfId="407"/>
    <cellStyle name="Millares 6 2 2" xfId="408"/>
    <cellStyle name="Millares 6 3" xfId="409"/>
    <cellStyle name="Millares 7" xfId="410"/>
    <cellStyle name="Millares 8" xfId="411"/>
    <cellStyle name="Millares 8 2" xfId="412"/>
    <cellStyle name="Millares 9" xfId="413"/>
    <cellStyle name="Millares 9 2" xfId="414"/>
    <cellStyle name="Moneda" xfId="3" builtinId="4"/>
    <cellStyle name="Moneda 2" xfId="415"/>
    <cellStyle name="Moneda 2 2" xfId="416"/>
    <cellStyle name="Normal" xfId="0" builtinId="0"/>
    <cellStyle name="Normal 10" xfId="417"/>
    <cellStyle name="Normal 11" xfId="418"/>
    <cellStyle name="Normal 12" xfId="419"/>
    <cellStyle name="Normal 12 2" xfId="420"/>
    <cellStyle name="Normal 13" xfId="421"/>
    <cellStyle name="Normal 14" xfId="422"/>
    <cellStyle name="Normal 15" xfId="423"/>
    <cellStyle name="Normal 16" xfId="424"/>
    <cellStyle name="Normal 17" xfId="425"/>
    <cellStyle name="Normal 18" xfId="426"/>
    <cellStyle name="Normal 19" xfId="427"/>
    <cellStyle name="Normal 2" xfId="2"/>
    <cellStyle name="Normal 2 2" xfId="428"/>
    <cellStyle name="Normal 2 2 2" xfId="429"/>
    <cellStyle name="Normal 2 3" xfId="430"/>
    <cellStyle name="Normal 2 3 2" xfId="431"/>
    <cellStyle name="Normal 20" xfId="432"/>
    <cellStyle name="Normal 20 2" xfId="433"/>
    <cellStyle name="Normal 21" xfId="434"/>
    <cellStyle name="Normal 22" xfId="435"/>
    <cellStyle name="Normal 22 2" xfId="436"/>
    <cellStyle name="Normal 22 2 2" xfId="437"/>
    <cellStyle name="Normal 22 3" xfId="438"/>
    <cellStyle name="Normal 23" xfId="439"/>
    <cellStyle name="Normal 24" xfId="440"/>
    <cellStyle name="Normal 25" xfId="441"/>
    <cellStyle name="Normal 26" xfId="442"/>
    <cellStyle name="Normal 26 2" xfId="443"/>
    <cellStyle name="Normal 26 2 2" xfId="444"/>
    <cellStyle name="Normal 26 3" xfId="445"/>
    <cellStyle name="Normal 27" xfId="446"/>
    <cellStyle name="Normal 28" xfId="447"/>
    <cellStyle name="Normal 28 2" xfId="448"/>
    <cellStyle name="Normal 28 2 2" xfId="449"/>
    <cellStyle name="Normal 28 3" xfId="450"/>
    <cellStyle name="Normal 29" xfId="451"/>
    <cellStyle name="Normal 29 2" xfId="452"/>
    <cellStyle name="Normal 29 2 2" xfId="453"/>
    <cellStyle name="Normal 29 3" xfId="454"/>
    <cellStyle name="Normal 3" xfId="455"/>
    <cellStyle name="Normal 3 2" xfId="456"/>
    <cellStyle name="Normal 3 3" xfId="457"/>
    <cellStyle name="Normal 30" xfId="458"/>
    <cellStyle name="Normal 31" xfId="459"/>
    <cellStyle name="Normal 32" xfId="460"/>
    <cellStyle name="Normal 32 2" xfId="461"/>
    <cellStyle name="Normal 33" xfId="462"/>
    <cellStyle name="Normal 33 2" xfId="463"/>
    <cellStyle name="Normal 34" xfId="464"/>
    <cellStyle name="Normal 34 2" xfId="465"/>
    <cellStyle name="Normal 35" xfId="466"/>
    <cellStyle name="Normal 35 2" xfId="467"/>
    <cellStyle name="Normal 36" xfId="468"/>
    <cellStyle name="Normal 36 2" xfId="469"/>
    <cellStyle name="Normal 37" xfId="470"/>
    <cellStyle name="Normal 37 2" xfId="471"/>
    <cellStyle name="Normal 38" xfId="472"/>
    <cellStyle name="Normal 39" xfId="473"/>
    <cellStyle name="Normal 4" xfId="474"/>
    <cellStyle name="Normal 4 2" xfId="475"/>
    <cellStyle name="Normal 4 2 2" xfId="476"/>
    <cellStyle name="Normal 4 3" xfId="477"/>
    <cellStyle name="Normal 40" xfId="478"/>
    <cellStyle name="Normal 41" xfId="479"/>
    <cellStyle name="Normal 42" xfId="480"/>
    <cellStyle name="Normal 43" xfId="481"/>
    <cellStyle name="Normal 44" xfId="482"/>
    <cellStyle name="Normal 45" xfId="483"/>
    <cellStyle name="Normal 46" xfId="484"/>
    <cellStyle name="Normal 47" xfId="485"/>
    <cellStyle name="Normal 48" xfId="486"/>
    <cellStyle name="Normal 49" xfId="487"/>
    <cellStyle name="Normal 5" xfId="488"/>
    <cellStyle name="Normal 5 2" xfId="489"/>
    <cellStyle name="Normal 50" xfId="490"/>
    <cellStyle name="Normal 51" xfId="491"/>
    <cellStyle name="Normal 52" xfId="492"/>
    <cellStyle name="Normal 53" xfId="493"/>
    <cellStyle name="Normal 54" xfId="494"/>
    <cellStyle name="Normal 55" xfId="495"/>
    <cellStyle name="Normal 56" xfId="496"/>
    <cellStyle name="Normal 57" xfId="497"/>
    <cellStyle name="Normal 58" xfId="498"/>
    <cellStyle name="Normal 59" xfId="499"/>
    <cellStyle name="Normal 6" xfId="500"/>
    <cellStyle name="Normal 6 2" xfId="501"/>
    <cellStyle name="Normal 60" xfId="502"/>
    <cellStyle name="Normal 61" xfId="503"/>
    <cellStyle name="Normal 62" xfId="504"/>
    <cellStyle name="Normal 63" xfId="505"/>
    <cellStyle name="Normal 64" xfId="7"/>
    <cellStyle name="Normal 65" xfId="5"/>
    <cellStyle name="Normal 7" xfId="506"/>
    <cellStyle name="Normal 8" xfId="507"/>
    <cellStyle name="Normal 9" xfId="508"/>
    <cellStyle name="Normal 9 2" xfId="509"/>
    <cellStyle name="Normal_FORMATO_JUSTIFICACION DE AP 2004" xfId="1"/>
    <cellStyle name="Notas 10" xfId="510"/>
    <cellStyle name="Notas 10 2" xfId="511"/>
    <cellStyle name="Notas 11" xfId="512"/>
    <cellStyle name="Notas 11 2" xfId="513"/>
    <cellStyle name="Notas 12" xfId="514"/>
    <cellStyle name="Notas 13" xfId="515"/>
    <cellStyle name="Notas 14" xfId="516"/>
    <cellStyle name="Notas 15" xfId="517"/>
    <cellStyle name="Notas 16" xfId="518"/>
    <cellStyle name="Notas 17" xfId="519"/>
    <cellStyle name="Notas 18" xfId="520"/>
    <cellStyle name="Notas 19" xfId="521"/>
    <cellStyle name="Notas 2" xfId="522"/>
    <cellStyle name="Notas 20" xfId="523"/>
    <cellStyle name="Notas 3" xfId="524"/>
    <cellStyle name="Notas 3 2" xfId="525"/>
    <cellStyle name="Notas 3 2 2" xfId="526"/>
    <cellStyle name="Notas 3 3" xfId="527"/>
    <cellStyle name="Notas 4" xfId="528"/>
    <cellStyle name="Notas 4 2" xfId="529"/>
    <cellStyle name="Notas 4 2 2" xfId="530"/>
    <cellStyle name="Notas 4 3" xfId="531"/>
    <cellStyle name="Notas 5" xfId="532"/>
    <cellStyle name="Notas 5 2" xfId="533"/>
    <cellStyle name="Notas 5 2 2" xfId="534"/>
    <cellStyle name="Notas 5 3" xfId="535"/>
    <cellStyle name="Notas 6" xfId="536"/>
    <cellStyle name="Notas 6 2" xfId="537"/>
    <cellStyle name="Notas 7" xfId="538"/>
    <cellStyle name="Notas 7 2" xfId="539"/>
    <cellStyle name="Notas 8" xfId="540"/>
    <cellStyle name="Notas 8 2" xfId="541"/>
    <cellStyle name="Notas 9" xfId="542"/>
    <cellStyle name="Notas 9 2" xfId="543"/>
    <cellStyle name="Porcentaje 2" xfId="544"/>
    <cellStyle name="Porcentaje 2 2" xfId="545"/>
    <cellStyle name="Porcentual 2" xfId="546"/>
    <cellStyle name="Porcentual 3" xfId="547"/>
    <cellStyle name="Salida 2" xfId="548"/>
    <cellStyle name="Texto de advertencia 2" xfId="549"/>
    <cellStyle name="Texto explicativo 2" xfId="550"/>
    <cellStyle name="Título 1 2" xfId="551"/>
    <cellStyle name="Título 2 2" xfId="552"/>
    <cellStyle name="Título 3 2" xfId="553"/>
    <cellStyle name="Título 4" xfId="554"/>
  </cellStyles>
  <dxfs count="0"/>
  <tableStyles count="0" defaultTableStyle="TableStyleMedium2" defaultPivotStyle="PivotStyleLight16"/>
  <colors>
    <mruColors>
      <color rgb="FFD5007F"/>
      <color rgb="FF950054"/>
      <color rgb="FF9500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CF5249.6445A5D0" TargetMode="External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65</xdr:row>
      <xdr:rowOff>0</xdr:rowOff>
    </xdr:from>
    <xdr:to>
      <xdr:col>3</xdr:col>
      <xdr:colOff>647700</xdr:colOff>
      <xdr:row>65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447675" y="13449300"/>
          <a:ext cx="2171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95250</xdr:colOff>
      <xdr:row>65</xdr:row>
      <xdr:rowOff>0</xdr:rowOff>
    </xdr:from>
    <xdr:to>
      <xdr:col>7</xdr:col>
      <xdr:colOff>647700</xdr:colOff>
      <xdr:row>65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>
          <a:off x="5143500" y="13449300"/>
          <a:ext cx="26289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955887</xdr:colOff>
      <xdr:row>5</xdr:row>
      <xdr:rowOff>53340</xdr:rowOff>
    </xdr:to>
    <xdr:pic>
      <xdr:nvPicPr>
        <xdr:cNvPr id="24" name="Imagen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272" y="0"/>
          <a:ext cx="1710267" cy="7696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0</xdr:row>
      <xdr:rowOff>104775</xdr:rowOff>
    </xdr:from>
    <xdr:to>
      <xdr:col>2</xdr:col>
      <xdr:colOff>0</xdr:colOff>
      <xdr:row>4</xdr:row>
      <xdr:rowOff>114300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230124" y="102108"/>
          <a:ext cx="9443043" cy="800777"/>
          <a:chOff x="219075" y="104775"/>
          <a:chExt cx="9153525" cy="828675"/>
        </a:xfrm>
      </xdr:grpSpPr>
      <xdr:pic>
        <xdr:nvPicPr>
          <xdr:cNvPr id="3" name="Imagen 2" descr="LogoINE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r:link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7882" y="104775"/>
            <a:ext cx="1367442" cy="630924"/>
          </a:xfrm>
          <a:prstGeom prst="rect">
            <a:avLst/>
          </a:prstGeom>
          <a:noFill/>
          <a:ln>
            <a:noFill/>
          </a:ln>
        </xdr:spPr>
      </xdr:pic>
      <xdr:cxnSp macro="">
        <xdr:nvCxnSpPr>
          <xdr:cNvPr id="4" name="Conector recto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CxnSpPr/>
        </xdr:nvCxnSpPr>
        <xdr:spPr>
          <a:xfrm flipV="1">
            <a:off x="219075" y="910143"/>
            <a:ext cx="9153525" cy="23307"/>
          </a:xfrm>
          <a:prstGeom prst="line">
            <a:avLst/>
          </a:prstGeom>
          <a:noFill/>
          <a:ln w="127000" cap="flat" cmpd="dbl" algn="ctr">
            <a:solidFill>
              <a:srgbClr val="E848EC"/>
            </a:solidFill>
            <a:prstDash val="solid"/>
            <a:round/>
          </a:ln>
          <a:effectLst/>
        </xdr:spPr>
      </xdr:cxnSp>
    </xdr:grpSp>
    <xdr:clientData/>
  </xdr:twoCellAnchor>
  <xdr:oneCellAnchor>
    <xdr:from>
      <xdr:col>2</xdr:col>
      <xdr:colOff>0</xdr:colOff>
      <xdr:row>12</xdr:row>
      <xdr:rowOff>0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9201150" y="36309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2</xdr:col>
      <xdr:colOff>0</xdr:colOff>
      <xdr:row>13</xdr:row>
      <xdr:rowOff>0</xdr:rowOff>
    </xdr:from>
    <xdr:ext cx="184731" cy="264560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9201150" y="54121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2:H68"/>
  <sheetViews>
    <sheetView showGridLines="0" tabSelected="1" view="pageBreakPreview" topLeftCell="A25" zoomScale="60" zoomScaleNormal="110" workbookViewId="0">
      <selection activeCell="H11" sqref="H11"/>
    </sheetView>
  </sheetViews>
  <sheetFormatPr baseColWidth="10" defaultColWidth="10.28515625" defaultRowHeight="11.25" x14ac:dyDescent="0.2"/>
  <cols>
    <col min="1" max="1" width="11" style="1" customWidth="1"/>
    <col min="2" max="2" width="18.85546875" style="1" customWidth="1"/>
    <col min="3" max="3" width="6" style="1" customWidth="1"/>
    <col min="4" max="4" width="33.7109375" style="1" customWidth="1"/>
    <col min="5" max="5" width="15.7109375" style="1" customWidth="1"/>
    <col min="6" max="6" width="15.140625" style="1" customWidth="1"/>
    <col min="7" max="8" width="16" style="1" customWidth="1"/>
    <col min="9" max="16384" width="10.28515625" style="1"/>
  </cols>
  <sheetData>
    <row r="2" spans="1:8" ht="6.6" customHeight="1" x14ac:dyDescent="0.2"/>
    <row r="4" spans="1:8" ht="15.75" x14ac:dyDescent="0.25">
      <c r="D4" s="86" t="s">
        <v>10</v>
      </c>
      <c r="E4" s="86"/>
      <c r="F4" s="86"/>
      <c r="G4" s="86"/>
      <c r="H4" s="86"/>
    </row>
    <row r="5" spans="1:8" ht="15" x14ac:dyDescent="0.25">
      <c r="D5" s="87"/>
      <c r="E5" s="88"/>
      <c r="F5" s="88"/>
      <c r="G5" s="88"/>
      <c r="H5" s="88"/>
    </row>
    <row r="6" spans="1:8" ht="15" x14ac:dyDescent="0.25">
      <c r="D6" s="2"/>
      <c r="E6" s="3"/>
      <c r="F6" s="3"/>
      <c r="G6" s="3"/>
      <c r="H6" s="3"/>
    </row>
    <row r="7" spans="1:8" ht="21.6" customHeight="1" x14ac:dyDescent="0.35">
      <c r="A7" s="89" t="s">
        <v>731</v>
      </c>
      <c r="B7" s="89"/>
      <c r="C7" s="89"/>
      <c r="D7" s="89"/>
      <c r="E7" s="89"/>
      <c r="F7" s="89"/>
      <c r="G7" s="89"/>
      <c r="H7" s="89"/>
    </row>
    <row r="10" spans="1:8" ht="13.9" customHeight="1" x14ac:dyDescent="0.2">
      <c r="A10" s="37" t="s">
        <v>0</v>
      </c>
      <c r="B10" s="38"/>
      <c r="C10" s="91" t="s">
        <v>375</v>
      </c>
      <c r="D10" s="91"/>
      <c r="E10" s="91"/>
      <c r="G10" s="41" t="s">
        <v>1</v>
      </c>
      <c r="H10" s="42">
        <v>43753</v>
      </c>
    </row>
    <row r="11" spans="1:8" ht="13.9" customHeight="1" x14ac:dyDescent="0.2">
      <c r="A11" s="40"/>
      <c r="B11" s="40"/>
      <c r="C11" s="56"/>
      <c r="D11" s="56"/>
      <c r="E11" s="56"/>
      <c r="G11" s="39"/>
      <c r="H11" s="39"/>
    </row>
    <row r="12" spans="1:8" ht="13.9" customHeight="1" x14ac:dyDescent="0.2">
      <c r="A12" s="90" t="s">
        <v>357</v>
      </c>
      <c r="B12" s="90"/>
      <c r="C12" s="92" t="s">
        <v>742</v>
      </c>
      <c r="D12" s="92"/>
      <c r="E12" s="92"/>
      <c r="G12" s="37" t="s">
        <v>359</v>
      </c>
      <c r="H12" s="50">
        <f>H56</f>
        <v>4083178.9995999997</v>
      </c>
    </row>
    <row r="13" spans="1:8" ht="15" x14ac:dyDescent="0.25">
      <c r="A13" s="39"/>
      <c r="B13" s="39"/>
      <c r="C13" s="57"/>
      <c r="D13" s="57"/>
      <c r="H13" s="52"/>
    </row>
    <row r="14" spans="1:8" x14ac:dyDescent="0.2">
      <c r="A14" s="4"/>
      <c r="H14" s="49"/>
    </row>
    <row r="15" spans="1:8" x14ac:dyDescent="0.2">
      <c r="A15" s="36" t="s">
        <v>737</v>
      </c>
      <c r="B15" s="36"/>
      <c r="C15" s="36"/>
      <c r="D15" s="36"/>
      <c r="E15" s="36"/>
      <c r="F15" s="36"/>
      <c r="G15" s="19"/>
      <c r="H15" s="19"/>
    </row>
    <row r="16" spans="1:8" x14ac:dyDescent="0.2">
      <c r="A16" s="29"/>
      <c r="B16" s="28"/>
      <c r="C16" s="28"/>
      <c r="D16" s="5"/>
      <c r="E16" s="28"/>
      <c r="F16" s="28"/>
      <c r="G16" s="28"/>
      <c r="H16" s="28"/>
    </row>
    <row r="17" spans="1:8" s="6" customFormat="1" ht="11.45" customHeight="1" x14ac:dyDescent="0.2">
      <c r="A17" s="61" t="s">
        <v>743</v>
      </c>
      <c r="B17" s="61"/>
      <c r="C17" s="61"/>
      <c r="D17" s="61"/>
      <c r="E17" s="61"/>
      <c r="F17" s="61"/>
      <c r="G17" s="61"/>
      <c r="H17" s="61"/>
    </row>
    <row r="18" spans="1:8" ht="30" customHeight="1" x14ac:dyDescent="0.2">
      <c r="A18" s="18" t="s">
        <v>730</v>
      </c>
      <c r="B18" s="80" t="s">
        <v>2</v>
      </c>
      <c r="C18" s="81"/>
      <c r="D18" s="82"/>
      <c r="E18" s="18" t="s">
        <v>11</v>
      </c>
      <c r="F18" s="18" t="s">
        <v>3</v>
      </c>
      <c r="G18" s="18" t="s">
        <v>4</v>
      </c>
      <c r="H18" s="18" t="s">
        <v>5</v>
      </c>
    </row>
    <row r="19" spans="1:8" ht="21" customHeight="1" x14ac:dyDescent="0.2">
      <c r="A19" s="53">
        <v>37104</v>
      </c>
      <c r="B19" s="65" t="s">
        <v>760</v>
      </c>
      <c r="C19" s="66"/>
      <c r="D19" s="67"/>
      <c r="E19" s="51">
        <f>10000/1.16</f>
        <v>8620.6896551724149</v>
      </c>
      <c r="F19" s="54">
        <v>8</v>
      </c>
      <c r="G19" s="51">
        <f t="shared" ref="G19:G22" si="0">F19*E19</f>
        <v>68965.517241379319</v>
      </c>
      <c r="H19" s="51">
        <f>IF(MID(A19,1,1)=4,G19,G19*1.16)</f>
        <v>80000</v>
      </c>
    </row>
    <row r="20" spans="1:8" ht="21" customHeight="1" x14ac:dyDescent="0.2">
      <c r="A20" s="53">
        <v>33901</v>
      </c>
      <c r="B20" s="83" t="s">
        <v>747</v>
      </c>
      <c r="C20" s="84"/>
      <c r="D20" s="85"/>
      <c r="E20" s="51">
        <f>550/1.16</f>
        <v>474.13793103448279</v>
      </c>
      <c r="F20" s="54">
        <v>8</v>
      </c>
      <c r="G20" s="51">
        <f t="shared" ref="G20" si="1">F20*E20</f>
        <v>3793.1034482758623</v>
      </c>
      <c r="H20" s="51">
        <f>IF(MID(A20,1,1)=4,G20,G20*1.16)</f>
        <v>4400</v>
      </c>
    </row>
    <row r="21" spans="1:8" ht="31.5" customHeight="1" x14ac:dyDescent="0.2">
      <c r="A21" s="53">
        <v>37204</v>
      </c>
      <c r="B21" s="65" t="s">
        <v>759</v>
      </c>
      <c r="C21" s="78"/>
      <c r="D21" s="79"/>
      <c r="E21" s="51">
        <f>242/1.16</f>
        <v>208.62068965517244</v>
      </c>
      <c r="F21" s="54">
        <v>16</v>
      </c>
      <c r="G21" s="51">
        <f t="shared" si="0"/>
        <v>3337.9310344827591</v>
      </c>
      <c r="H21" s="51">
        <f t="shared" ref="H21:H22" si="2">IF(MID(A21,1,1)=4,G21,G21*1.16)</f>
        <v>3872.0000000000005</v>
      </c>
    </row>
    <row r="22" spans="1:8" ht="30" customHeight="1" x14ac:dyDescent="0.2">
      <c r="A22" s="53">
        <v>38301</v>
      </c>
      <c r="B22" s="75" t="s">
        <v>748</v>
      </c>
      <c r="C22" s="76"/>
      <c r="D22" s="77"/>
      <c r="E22" s="51">
        <f>369607/1.16</f>
        <v>318626.72413793107</v>
      </c>
      <c r="F22" s="54">
        <v>1</v>
      </c>
      <c r="G22" s="51">
        <f t="shared" si="0"/>
        <v>318626.72413793107</v>
      </c>
      <c r="H22" s="51">
        <f t="shared" si="2"/>
        <v>369607</v>
      </c>
    </row>
    <row r="23" spans="1:8" x14ac:dyDescent="0.2">
      <c r="A23" s="62" t="s">
        <v>729</v>
      </c>
      <c r="B23" s="63"/>
      <c r="C23" s="63"/>
      <c r="D23" s="63"/>
      <c r="E23" s="63"/>
      <c r="F23" s="64"/>
      <c r="G23" s="35">
        <f>SUBTOTAL(9,G19:G22)</f>
        <v>394723.27586206899</v>
      </c>
      <c r="H23" s="35">
        <f>SUM(H19:H22)</f>
        <v>457879</v>
      </c>
    </row>
    <row r="24" spans="1:8" ht="10.15" customHeight="1" x14ac:dyDescent="0.2">
      <c r="A24" s="68" t="s">
        <v>744</v>
      </c>
      <c r="B24" s="68"/>
      <c r="C24" s="68"/>
      <c r="D24" s="68"/>
      <c r="E24" s="68"/>
      <c r="F24" s="68"/>
      <c r="G24" s="68"/>
      <c r="H24" s="68"/>
    </row>
    <row r="25" spans="1:8" ht="27" customHeight="1" x14ac:dyDescent="0.2">
      <c r="A25" s="18" t="s">
        <v>730</v>
      </c>
      <c r="B25" s="80" t="s">
        <v>2</v>
      </c>
      <c r="C25" s="81"/>
      <c r="D25" s="82"/>
      <c r="E25" s="18" t="s">
        <v>11</v>
      </c>
      <c r="F25" s="18" t="s">
        <v>3</v>
      </c>
      <c r="G25" s="18" t="s">
        <v>4</v>
      </c>
      <c r="H25" s="18" t="s">
        <v>5</v>
      </c>
    </row>
    <row r="26" spans="1:8" s="47" customFormat="1" ht="25.5" customHeight="1" x14ac:dyDescent="0.2">
      <c r="A26" s="53">
        <v>27101</v>
      </c>
      <c r="B26" s="65" t="s">
        <v>766</v>
      </c>
      <c r="C26" s="78"/>
      <c r="D26" s="79"/>
      <c r="E26" s="51">
        <v>637931.03448275861</v>
      </c>
      <c r="F26" s="55">
        <v>1</v>
      </c>
      <c r="G26" s="51">
        <f t="shared" ref="G26:G28" si="3">F26*E26</f>
        <v>637931.03448275861</v>
      </c>
      <c r="H26" s="51">
        <f>G26*1.16</f>
        <v>739999.99999999988</v>
      </c>
    </row>
    <row r="27" spans="1:8" s="47" customFormat="1" ht="25.5" customHeight="1" x14ac:dyDescent="0.2">
      <c r="A27" s="53">
        <v>33604</v>
      </c>
      <c r="B27" s="65" t="s">
        <v>746</v>
      </c>
      <c r="C27" s="78"/>
      <c r="D27" s="79"/>
      <c r="E27" s="51">
        <f>1428647/1.16</f>
        <v>1231592.2413793104</v>
      </c>
      <c r="F27" s="55">
        <v>1</v>
      </c>
      <c r="G27" s="51">
        <f t="shared" ref="G27" si="4">F27*E27</f>
        <v>1231592.2413793104</v>
      </c>
      <c r="H27" s="51">
        <f t="shared" ref="H27" si="5">G27*1.16</f>
        <v>1428647</v>
      </c>
    </row>
    <row r="28" spans="1:8" ht="12.75" x14ac:dyDescent="0.2">
      <c r="A28" s="53">
        <v>33604</v>
      </c>
      <c r="B28" s="69" t="s">
        <v>762</v>
      </c>
      <c r="C28" s="70"/>
      <c r="D28" s="71"/>
      <c r="E28" s="51">
        <f>413712/1.16</f>
        <v>356648.27586206899</v>
      </c>
      <c r="F28" s="55">
        <v>1</v>
      </c>
      <c r="G28" s="51">
        <f t="shared" si="3"/>
        <v>356648.27586206899</v>
      </c>
      <c r="H28" s="51">
        <f t="shared" ref="H28" si="6">G28*1.16</f>
        <v>413712</v>
      </c>
    </row>
    <row r="29" spans="1:8" x14ac:dyDescent="0.2">
      <c r="A29" s="62" t="s">
        <v>729</v>
      </c>
      <c r="B29" s="63"/>
      <c r="C29" s="63"/>
      <c r="D29" s="63"/>
      <c r="E29" s="63"/>
      <c r="F29" s="64"/>
      <c r="G29" s="35">
        <f>SUBTOTAL(9,G26:G28)</f>
        <v>2226171.5517241377</v>
      </c>
      <c r="H29" s="35">
        <f>SUM(H26:H28)</f>
        <v>2582359</v>
      </c>
    </row>
    <row r="30" spans="1:8" ht="24" customHeight="1" x14ac:dyDescent="0.2">
      <c r="A30" s="68" t="s">
        <v>745</v>
      </c>
      <c r="B30" s="68"/>
      <c r="C30" s="68"/>
      <c r="D30" s="68"/>
      <c r="E30" s="68"/>
      <c r="F30" s="68"/>
      <c r="G30" s="68"/>
      <c r="H30" s="68"/>
    </row>
    <row r="31" spans="1:8" ht="36" customHeight="1" x14ac:dyDescent="0.2">
      <c r="A31" s="18" t="s">
        <v>730</v>
      </c>
      <c r="B31" s="80" t="s">
        <v>2</v>
      </c>
      <c r="C31" s="81"/>
      <c r="D31" s="82"/>
      <c r="E31" s="18" t="s">
        <v>11</v>
      </c>
      <c r="F31" s="18" t="s">
        <v>3</v>
      </c>
      <c r="G31" s="18" t="s">
        <v>4</v>
      </c>
      <c r="H31" s="18" t="s">
        <v>5</v>
      </c>
    </row>
    <row r="32" spans="1:8" s="19" customFormat="1" ht="26.25" customHeight="1" x14ac:dyDescent="0.2">
      <c r="A32" s="53">
        <v>21101</v>
      </c>
      <c r="B32" s="72" t="s">
        <v>749</v>
      </c>
      <c r="C32" s="73"/>
      <c r="D32" s="74"/>
      <c r="E32" s="48">
        <v>24029.31</v>
      </c>
      <c r="F32" s="54">
        <v>1</v>
      </c>
      <c r="G32" s="51">
        <f t="shared" ref="G32:G33" si="7">F32*E32</f>
        <v>24029.31</v>
      </c>
      <c r="H32" s="51">
        <f t="shared" ref="H32:H33" si="8">G32*1.16</f>
        <v>27873.999599999999</v>
      </c>
    </row>
    <row r="33" spans="1:8" s="19" customFormat="1" ht="12.75" x14ac:dyDescent="0.2">
      <c r="A33" s="53">
        <v>21101</v>
      </c>
      <c r="B33" s="72" t="s">
        <v>750</v>
      </c>
      <c r="C33" s="73"/>
      <c r="D33" s="74"/>
      <c r="E33" s="48">
        <f>74288/1.16</f>
        <v>64041.379310344833</v>
      </c>
      <c r="F33" s="54">
        <v>1</v>
      </c>
      <c r="G33" s="51">
        <f t="shared" si="7"/>
        <v>64041.379310344833</v>
      </c>
      <c r="H33" s="51">
        <f t="shared" si="8"/>
        <v>74288</v>
      </c>
    </row>
    <row r="34" spans="1:8" ht="23.25" customHeight="1" x14ac:dyDescent="0.2">
      <c r="A34" s="53">
        <v>21401</v>
      </c>
      <c r="B34" s="58" t="s">
        <v>751</v>
      </c>
      <c r="C34" s="59"/>
      <c r="D34" s="60"/>
      <c r="E34" s="48">
        <f>51696/1.16</f>
        <v>44565.517241379312</v>
      </c>
      <c r="F34" s="54">
        <v>1</v>
      </c>
      <c r="G34" s="51">
        <f t="shared" ref="G34" si="9">F34*E34</f>
        <v>44565.517241379312</v>
      </c>
      <c r="H34" s="51">
        <f t="shared" ref="H34" si="10">G34*1.16</f>
        <v>51696</v>
      </c>
    </row>
    <row r="35" spans="1:8" ht="23.25" customHeight="1" x14ac:dyDescent="0.2">
      <c r="A35" s="53">
        <v>22103</v>
      </c>
      <c r="B35" s="58" t="s">
        <v>752</v>
      </c>
      <c r="C35" s="59"/>
      <c r="D35" s="60"/>
      <c r="E35" s="48">
        <f>133772/1.16</f>
        <v>115320.68965517242</v>
      </c>
      <c r="F35" s="54">
        <v>1</v>
      </c>
      <c r="G35" s="51">
        <f t="shared" ref="G35" si="11">F35*E35</f>
        <v>115320.68965517242</v>
      </c>
      <c r="H35" s="51">
        <f t="shared" ref="H35" si="12">G35*1.16</f>
        <v>133772</v>
      </c>
    </row>
    <row r="36" spans="1:8" s="19" customFormat="1" ht="23.25" customHeight="1" x14ac:dyDescent="0.2">
      <c r="A36" s="53">
        <v>26102</v>
      </c>
      <c r="B36" s="58" t="s">
        <v>753</v>
      </c>
      <c r="C36" s="59"/>
      <c r="D36" s="60"/>
      <c r="E36" s="48">
        <f>153379/1.16</f>
        <v>132223.27586206899</v>
      </c>
      <c r="F36" s="54">
        <v>1</v>
      </c>
      <c r="G36" s="51">
        <f t="shared" ref="G36:G37" si="13">F36*E36</f>
        <v>132223.27586206899</v>
      </c>
      <c r="H36" s="51">
        <f t="shared" ref="H36:H37" si="14">G36*1.16</f>
        <v>153379</v>
      </c>
    </row>
    <row r="37" spans="1:8" s="19" customFormat="1" ht="23.25" customHeight="1" x14ac:dyDescent="0.2">
      <c r="A37" s="53">
        <v>37204</v>
      </c>
      <c r="B37" s="65" t="s">
        <v>764</v>
      </c>
      <c r="C37" s="66"/>
      <c r="D37" s="67"/>
      <c r="E37" s="48">
        <f>300/1.16</f>
        <v>258.62068965517244</v>
      </c>
      <c r="F37" s="54">
        <v>10</v>
      </c>
      <c r="G37" s="51">
        <f t="shared" si="13"/>
        <v>2586.2068965517246</v>
      </c>
      <c r="H37" s="51">
        <f t="shared" si="14"/>
        <v>3000.0000000000005</v>
      </c>
    </row>
    <row r="38" spans="1:8" s="19" customFormat="1" ht="23.25" customHeight="1" x14ac:dyDescent="0.2">
      <c r="A38" s="53">
        <v>33604</v>
      </c>
      <c r="B38" s="58" t="s">
        <v>765</v>
      </c>
      <c r="C38" s="59"/>
      <c r="D38" s="60"/>
      <c r="E38" s="48">
        <f>86156/1.16</f>
        <v>74272.413793103449</v>
      </c>
      <c r="F38" s="54">
        <v>1</v>
      </c>
      <c r="G38" s="51">
        <f t="shared" ref="G38" si="15">F38*E38</f>
        <v>74272.413793103449</v>
      </c>
      <c r="H38" s="51">
        <f t="shared" ref="H38" si="16">G38*1.16</f>
        <v>86156</v>
      </c>
    </row>
    <row r="39" spans="1:8" s="19" customFormat="1" ht="21" customHeight="1" x14ac:dyDescent="0.2">
      <c r="A39" s="53">
        <v>33901</v>
      </c>
      <c r="B39" s="65" t="s">
        <v>763</v>
      </c>
      <c r="C39" s="66"/>
      <c r="D39" s="67"/>
      <c r="E39" s="51">
        <f>500/1.16</f>
        <v>431.0344827586207</v>
      </c>
      <c r="F39" s="54">
        <v>20</v>
      </c>
      <c r="G39" s="51">
        <f t="shared" ref="G39" si="17">F39*E39</f>
        <v>8620.689655172413</v>
      </c>
      <c r="H39" s="51">
        <f>IF(MID(A39,1,1)=4,G39,G39*1.16)</f>
        <v>9999.9999999999982</v>
      </c>
    </row>
    <row r="40" spans="1:8" s="19" customFormat="1" ht="23.25" customHeight="1" x14ac:dyDescent="0.2">
      <c r="A40" s="53">
        <v>37104</v>
      </c>
      <c r="B40" s="65" t="s">
        <v>760</v>
      </c>
      <c r="C40" s="66"/>
      <c r="D40" s="67"/>
      <c r="E40" s="48">
        <f>9175/1.16</f>
        <v>7909.4827586206902</v>
      </c>
      <c r="F40" s="54">
        <v>16</v>
      </c>
      <c r="G40" s="51">
        <f t="shared" ref="G40" si="18">F40*E40</f>
        <v>126551.72413793104</v>
      </c>
      <c r="H40" s="51">
        <f t="shared" ref="H40" si="19">G40*1.16</f>
        <v>146800</v>
      </c>
    </row>
    <row r="41" spans="1:8" s="19" customFormat="1" ht="23.25" customHeight="1" x14ac:dyDescent="0.2">
      <c r="A41" s="53">
        <v>37504</v>
      </c>
      <c r="B41" s="75" t="s">
        <v>761</v>
      </c>
      <c r="C41" s="76"/>
      <c r="D41" s="77"/>
      <c r="E41" s="51">
        <f>113679/1.16</f>
        <v>97999.137931034493</v>
      </c>
      <c r="F41" s="54">
        <v>1</v>
      </c>
      <c r="G41" s="51">
        <f>E41*F41</f>
        <v>97999.137931034493</v>
      </c>
      <c r="H41" s="51">
        <f t="shared" ref="H41" si="20">IF(MID(A41,1,1)=4,G41,G41*1.16)</f>
        <v>113679</v>
      </c>
    </row>
    <row r="42" spans="1:8" ht="12.75" customHeight="1" x14ac:dyDescent="0.2">
      <c r="A42" s="53">
        <v>31801</v>
      </c>
      <c r="B42" s="69" t="s">
        <v>754</v>
      </c>
      <c r="C42" s="100"/>
      <c r="D42" s="101"/>
      <c r="E42" s="48">
        <v>8620.6896551724149</v>
      </c>
      <c r="F42" s="54">
        <v>3</v>
      </c>
      <c r="G42" s="51">
        <f t="shared" ref="G42" si="21">F42*E42</f>
        <v>25862.068965517246</v>
      </c>
      <c r="H42" s="51">
        <f t="shared" ref="H42" si="22">G42*1.16</f>
        <v>30000.000000000004</v>
      </c>
    </row>
    <row r="43" spans="1:8" ht="12.75" x14ac:dyDescent="0.2">
      <c r="A43" s="53">
        <v>37901</v>
      </c>
      <c r="B43" s="72" t="s">
        <v>758</v>
      </c>
      <c r="C43" s="73"/>
      <c r="D43" s="74"/>
      <c r="E43" s="48">
        <v>13269</v>
      </c>
      <c r="F43" s="54">
        <v>1</v>
      </c>
      <c r="G43" s="51">
        <f>(F43*E43)</f>
        <v>13269</v>
      </c>
      <c r="H43" s="51">
        <f>+G43</f>
        <v>13269</v>
      </c>
    </row>
    <row r="44" spans="1:8" ht="12.75" x14ac:dyDescent="0.2">
      <c r="A44" s="53">
        <v>37901</v>
      </c>
      <c r="B44" s="72" t="s">
        <v>755</v>
      </c>
      <c r="C44" s="73"/>
      <c r="D44" s="74"/>
      <c r="E44" s="48">
        <v>199028</v>
      </c>
      <c r="F44" s="54">
        <v>1</v>
      </c>
      <c r="G44" s="51">
        <f>(E44*F44)</f>
        <v>199028</v>
      </c>
      <c r="H44" s="51">
        <f>+G44</f>
        <v>199028</v>
      </c>
    </row>
    <row r="45" spans="1:8" x14ac:dyDescent="0.2">
      <c r="A45" s="62" t="s">
        <v>729</v>
      </c>
      <c r="B45" s="63"/>
      <c r="C45" s="63"/>
      <c r="D45" s="63"/>
      <c r="E45" s="63"/>
      <c r="F45" s="64"/>
      <c r="G45" s="35">
        <f>SUM(G32:G44)</f>
        <v>928369.41344827577</v>
      </c>
      <c r="H45" s="35">
        <f>SUM(H32:H44)</f>
        <v>1042940.9996</v>
      </c>
    </row>
    <row r="46" spans="1:8" ht="10.15" customHeight="1" x14ac:dyDescent="0.2">
      <c r="A46" s="61" t="s">
        <v>733</v>
      </c>
      <c r="B46" s="61"/>
      <c r="C46" s="61"/>
      <c r="D46" s="61"/>
      <c r="E46" s="61"/>
      <c r="F46" s="61"/>
      <c r="G46" s="61"/>
      <c r="H46" s="61"/>
    </row>
    <row r="47" spans="1:8" ht="36" customHeight="1" x14ac:dyDescent="0.2">
      <c r="A47" s="18" t="s">
        <v>730</v>
      </c>
      <c r="B47" s="80" t="s">
        <v>2</v>
      </c>
      <c r="C47" s="81"/>
      <c r="D47" s="82"/>
      <c r="E47" s="18" t="s">
        <v>11</v>
      </c>
      <c r="F47" s="18" t="s">
        <v>3</v>
      </c>
      <c r="G47" s="18" t="s">
        <v>4</v>
      </c>
      <c r="H47" s="18" t="s">
        <v>5</v>
      </c>
    </row>
    <row r="48" spans="1:8" x14ac:dyDescent="0.2">
      <c r="A48" s="7"/>
      <c r="B48" s="95"/>
      <c r="C48" s="96"/>
      <c r="D48" s="97"/>
      <c r="E48" s="27"/>
      <c r="F48" s="26"/>
      <c r="G48" s="27">
        <f t="shared" ref="G48:G49" si="23">F48*E48</f>
        <v>0</v>
      </c>
      <c r="H48" s="27">
        <f t="shared" ref="H48:H49" si="24">G48*1.16</f>
        <v>0</v>
      </c>
    </row>
    <row r="49" spans="1:8" x14ac:dyDescent="0.2">
      <c r="A49" s="7"/>
      <c r="B49" s="95"/>
      <c r="C49" s="96"/>
      <c r="D49" s="97"/>
      <c r="E49" s="27"/>
      <c r="F49" s="26"/>
      <c r="G49" s="27">
        <f t="shared" si="23"/>
        <v>0</v>
      </c>
      <c r="H49" s="27">
        <f t="shared" si="24"/>
        <v>0</v>
      </c>
    </row>
    <row r="50" spans="1:8" x14ac:dyDescent="0.2">
      <c r="A50" s="62" t="s">
        <v>729</v>
      </c>
      <c r="B50" s="63"/>
      <c r="C50" s="63"/>
      <c r="D50" s="63"/>
      <c r="E50" s="63"/>
      <c r="F50" s="64"/>
      <c r="G50" s="35">
        <f>SUM(G48:G49)</f>
        <v>0</v>
      </c>
      <c r="H50" s="35">
        <f>SUM(H48:H49)</f>
        <v>0</v>
      </c>
    </row>
    <row r="51" spans="1:8" x14ac:dyDescent="0.2">
      <c r="A51" s="61" t="s">
        <v>733</v>
      </c>
      <c r="B51" s="61"/>
      <c r="C51" s="61"/>
      <c r="D51" s="61"/>
      <c r="E51" s="61"/>
      <c r="F51" s="61"/>
      <c r="G51" s="61"/>
      <c r="H51" s="61"/>
    </row>
    <row r="52" spans="1:8" s="8" customFormat="1" ht="22.5" customHeight="1" x14ac:dyDescent="0.2">
      <c r="A52" s="18" t="s">
        <v>730</v>
      </c>
      <c r="B52" s="80" t="s">
        <v>2</v>
      </c>
      <c r="C52" s="81"/>
      <c r="D52" s="82"/>
      <c r="E52" s="18" t="s">
        <v>11</v>
      </c>
      <c r="F52" s="18" t="s">
        <v>3</v>
      </c>
      <c r="G52" s="18" t="s">
        <v>4</v>
      </c>
      <c r="H52" s="18" t="s">
        <v>5</v>
      </c>
    </row>
    <row r="53" spans="1:8" x14ac:dyDescent="0.2">
      <c r="A53" s="7"/>
      <c r="B53" s="95"/>
      <c r="C53" s="96"/>
      <c r="D53" s="97"/>
      <c r="E53" s="27"/>
      <c r="F53" s="26"/>
      <c r="G53" s="27">
        <f t="shared" ref="G53:G54" si="25">F53*E53</f>
        <v>0</v>
      </c>
      <c r="H53" s="27">
        <f t="shared" ref="H53:H54" si="26">G53*1.16</f>
        <v>0</v>
      </c>
    </row>
    <row r="54" spans="1:8" x14ac:dyDescent="0.2">
      <c r="A54" s="7"/>
      <c r="B54" s="95"/>
      <c r="C54" s="96"/>
      <c r="D54" s="97"/>
      <c r="E54" s="27"/>
      <c r="F54" s="26"/>
      <c r="G54" s="27">
        <f t="shared" si="25"/>
        <v>0</v>
      </c>
      <c r="H54" s="27">
        <f t="shared" si="26"/>
        <v>0</v>
      </c>
    </row>
    <row r="55" spans="1:8" x14ac:dyDescent="0.2">
      <c r="A55" s="62" t="s">
        <v>729</v>
      </c>
      <c r="B55" s="63"/>
      <c r="C55" s="63"/>
      <c r="D55" s="63"/>
      <c r="E55" s="63"/>
      <c r="F55" s="64"/>
      <c r="G55" s="35">
        <f>SUM(G53:G54)</f>
        <v>0</v>
      </c>
      <c r="H55" s="35">
        <f>H53+H54</f>
        <v>0</v>
      </c>
    </row>
    <row r="56" spans="1:8" x14ac:dyDescent="0.2">
      <c r="A56" s="62" t="s">
        <v>732</v>
      </c>
      <c r="B56" s="63"/>
      <c r="C56" s="63"/>
      <c r="D56" s="63"/>
      <c r="E56" s="63"/>
      <c r="F56" s="64"/>
      <c r="G56" s="35">
        <f>SUBTOTAL(9,G32:G36)</f>
        <v>380180.17206896556</v>
      </c>
      <c r="H56" s="35">
        <f>H23+H29+H45+H50+H55</f>
        <v>4083178.9995999997</v>
      </c>
    </row>
    <row r="58" spans="1:8" ht="69.599999999999994" customHeight="1" x14ac:dyDescent="0.2">
      <c r="A58" s="98" t="s">
        <v>358</v>
      </c>
      <c r="B58" s="98"/>
      <c r="C58" s="98"/>
      <c r="D58" s="98"/>
      <c r="E58" s="98"/>
      <c r="F58" s="98"/>
      <c r="G58" s="98"/>
      <c r="H58" s="98"/>
    </row>
    <row r="61" spans="1:8" ht="13.15" customHeight="1" x14ac:dyDescent="0.2">
      <c r="A61" s="99" t="s">
        <v>6</v>
      </c>
      <c r="B61" s="99"/>
      <c r="C61" s="99"/>
      <c r="D61" s="99"/>
      <c r="F61" s="99" t="s">
        <v>7</v>
      </c>
      <c r="G61" s="99"/>
      <c r="H61" s="99"/>
    </row>
    <row r="62" spans="1:8" x14ac:dyDescent="0.2">
      <c r="B62" s="9"/>
      <c r="C62" s="9"/>
    </row>
    <row r="65" spans="1:8" x14ac:dyDescent="0.2">
      <c r="A65" s="10"/>
      <c r="B65" s="10"/>
      <c r="C65" s="10"/>
      <c r="D65" s="45"/>
      <c r="E65" s="5"/>
      <c r="F65" s="46"/>
      <c r="G65" s="10"/>
      <c r="H65" s="45"/>
    </row>
    <row r="66" spans="1:8" ht="55.5" customHeight="1" x14ac:dyDescent="0.2">
      <c r="A66" s="93" t="s">
        <v>756</v>
      </c>
      <c r="B66" s="94"/>
      <c r="C66" s="94"/>
      <c r="D66" s="94"/>
      <c r="E66" s="11"/>
      <c r="F66" s="93" t="s">
        <v>757</v>
      </c>
      <c r="G66" s="94"/>
      <c r="H66" s="94"/>
    </row>
    <row r="67" spans="1:8" hidden="1" x14ac:dyDescent="0.2">
      <c r="A67" s="9"/>
      <c r="B67" s="9"/>
      <c r="C67" s="9"/>
      <c r="D67" s="9"/>
    </row>
    <row r="68" spans="1:8" hidden="1" x14ac:dyDescent="0.2">
      <c r="A68" s="9"/>
      <c r="B68" s="9"/>
      <c r="C68" s="9"/>
      <c r="D68" s="9"/>
    </row>
  </sheetData>
  <autoFilter ref="A31:H55">
    <filterColumn colId="1" showButton="0"/>
    <filterColumn colId="2" showButton="0"/>
  </autoFilter>
  <mergeCells count="51">
    <mergeCell ref="B39:D39"/>
    <mergeCell ref="B37:D37"/>
    <mergeCell ref="B53:D53"/>
    <mergeCell ref="A50:F50"/>
    <mergeCell ref="B47:D47"/>
    <mergeCell ref="B44:D44"/>
    <mergeCell ref="A45:F45"/>
    <mergeCell ref="B43:D43"/>
    <mergeCell ref="B42:D42"/>
    <mergeCell ref="B40:D40"/>
    <mergeCell ref="B41:D41"/>
    <mergeCell ref="A46:H46"/>
    <mergeCell ref="B38:D38"/>
    <mergeCell ref="B48:D48"/>
    <mergeCell ref="F66:H66"/>
    <mergeCell ref="A55:F55"/>
    <mergeCell ref="B49:D49"/>
    <mergeCell ref="A56:F56"/>
    <mergeCell ref="A66:D66"/>
    <mergeCell ref="A58:H58"/>
    <mergeCell ref="F61:H61"/>
    <mergeCell ref="A61:D61"/>
    <mergeCell ref="B52:D52"/>
    <mergeCell ref="A51:H51"/>
    <mergeCell ref="B54:D54"/>
    <mergeCell ref="B25:D25"/>
    <mergeCell ref="B21:D21"/>
    <mergeCell ref="B27:D27"/>
    <mergeCell ref="B31:D31"/>
    <mergeCell ref="D4:H4"/>
    <mergeCell ref="D5:H5"/>
    <mergeCell ref="A7:H7"/>
    <mergeCell ref="A12:B12"/>
    <mergeCell ref="C10:E10"/>
    <mergeCell ref="C12:E12"/>
    <mergeCell ref="B36:D36"/>
    <mergeCell ref="A17:H17"/>
    <mergeCell ref="A23:F23"/>
    <mergeCell ref="B19:D19"/>
    <mergeCell ref="B34:D34"/>
    <mergeCell ref="A24:H24"/>
    <mergeCell ref="A30:H30"/>
    <mergeCell ref="A29:F29"/>
    <mergeCell ref="B28:D28"/>
    <mergeCell ref="B32:D32"/>
    <mergeCell ref="B22:D22"/>
    <mergeCell ref="B26:D26"/>
    <mergeCell ref="B18:D18"/>
    <mergeCell ref="B33:D33"/>
    <mergeCell ref="B20:D20"/>
    <mergeCell ref="B35:D35"/>
  </mergeCells>
  <printOptions horizontalCentered="1"/>
  <pageMargins left="0.39370078740157483" right="0.39370078740157483" top="2.2834645669291338" bottom="0.78740157480314965" header="0" footer="0"/>
  <pageSetup scale="45" orientation="portrait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catalogoUR!$B$2:$B$356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B16"/>
  <sheetViews>
    <sheetView tabSelected="1" view="pageBreakPreview" zoomScale="60" zoomScaleNormal="80" workbookViewId="0">
      <selection activeCell="H11" sqref="H11"/>
    </sheetView>
  </sheetViews>
  <sheetFormatPr baseColWidth="10" defaultColWidth="11.28515625" defaultRowHeight="16.5" x14ac:dyDescent="0.3"/>
  <cols>
    <col min="1" max="1" width="4.5703125" style="25" customWidth="1"/>
    <col min="2" max="2" width="133.42578125" style="14" customWidth="1"/>
    <col min="3" max="16384" width="11.28515625" style="14"/>
  </cols>
  <sheetData>
    <row r="1" spans="1:2" s="13" customFormat="1" ht="13.5" x14ac:dyDescent="0.25">
      <c r="A1" s="22"/>
      <c r="B1" s="12"/>
    </row>
    <row r="2" spans="1:2" s="13" customFormat="1" ht="13.5" x14ac:dyDescent="0.25">
      <c r="A2" s="22"/>
      <c r="B2" s="12"/>
    </row>
    <row r="3" spans="1:2" ht="18.75" x14ac:dyDescent="0.3">
      <c r="A3" s="102"/>
      <c r="B3" s="102"/>
    </row>
    <row r="4" spans="1:2" ht="18.75" x14ac:dyDescent="0.3">
      <c r="A4" s="23"/>
      <c r="B4" s="15"/>
    </row>
    <row r="5" spans="1:2" ht="25.5" customHeight="1" x14ac:dyDescent="0.3">
      <c r="A5" s="23"/>
      <c r="B5" s="15"/>
    </row>
    <row r="6" spans="1:2" ht="57.6" customHeight="1" x14ac:dyDescent="0.3">
      <c r="A6" s="24"/>
      <c r="B6" s="16" t="s">
        <v>736</v>
      </c>
    </row>
    <row r="7" spans="1:2" ht="18" x14ac:dyDescent="0.3">
      <c r="A7" s="17"/>
      <c r="B7" s="17"/>
    </row>
    <row r="8" spans="1:2" ht="18" x14ac:dyDescent="0.3">
      <c r="A8" s="30" t="s">
        <v>8</v>
      </c>
      <c r="B8" s="31" t="s">
        <v>9</v>
      </c>
    </row>
    <row r="9" spans="1:2" ht="36" customHeight="1" x14ac:dyDescent="0.3">
      <c r="A9" s="32">
        <v>1</v>
      </c>
      <c r="B9" s="33" t="s">
        <v>735</v>
      </c>
    </row>
    <row r="10" spans="1:2" ht="30" customHeight="1" x14ac:dyDescent="0.3">
      <c r="A10" s="32">
        <v>2</v>
      </c>
      <c r="B10" s="33" t="s">
        <v>734</v>
      </c>
    </row>
    <row r="11" spans="1:2" ht="30" customHeight="1" x14ac:dyDescent="0.3">
      <c r="A11" s="32">
        <v>3</v>
      </c>
      <c r="B11" s="34" t="s">
        <v>361</v>
      </c>
    </row>
    <row r="12" spans="1:2" ht="30" customHeight="1" x14ac:dyDescent="0.3">
      <c r="A12" s="32">
        <v>4</v>
      </c>
      <c r="B12" s="33" t="s">
        <v>360</v>
      </c>
    </row>
    <row r="13" spans="1:2" ht="73.150000000000006" customHeight="1" x14ac:dyDescent="0.3">
      <c r="A13" s="103">
        <v>5</v>
      </c>
      <c r="B13" s="43" t="s">
        <v>740</v>
      </c>
    </row>
    <row r="14" spans="1:2" ht="180" x14ac:dyDescent="0.3">
      <c r="A14" s="104"/>
      <c r="B14" s="44" t="s">
        <v>741</v>
      </c>
    </row>
    <row r="15" spans="1:2" ht="30" customHeight="1" x14ac:dyDescent="0.3">
      <c r="A15" s="32">
        <v>6</v>
      </c>
      <c r="B15" s="33" t="s">
        <v>739</v>
      </c>
    </row>
    <row r="16" spans="1:2" ht="30" customHeight="1" x14ac:dyDescent="0.3">
      <c r="A16" s="32">
        <v>7</v>
      </c>
      <c r="B16" s="33" t="s">
        <v>738</v>
      </c>
    </row>
  </sheetData>
  <mergeCells count="2">
    <mergeCell ref="A3:B3"/>
    <mergeCell ref="A13:A14"/>
  </mergeCells>
  <printOptions horizontalCentered="1"/>
  <pageMargins left="0.39370078740157483" right="0.39370078740157483" top="2.2834645669291338" bottom="0.78740157480314965" header="0" footer="0"/>
  <pageSetup scale="72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7"/>
  <sheetViews>
    <sheetView tabSelected="1" view="pageBreakPreview" zoomScale="60" zoomScaleNormal="100" workbookViewId="0">
      <selection activeCell="H11" sqref="H11"/>
    </sheetView>
  </sheetViews>
  <sheetFormatPr baseColWidth="10" defaultRowHeight="12.75" x14ac:dyDescent="0.2"/>
  <sheetData>
    <row r="1" spans="1:2" ht="15" x14ac:dyDescent="0.25">
      <c r="A1" s="20" t="s">
        <v>12</v>
      </c>
      <c r="B1" s="20" t="s">
        <v>9</v>
      </c>
    </row>
    <row r="2" spans="1:2" x14ac:dyDescent="0.2">
      <c r="A2" t="s">
        <v>239</v>
      </c>
      <c r="B2" t="s">
        <v>362</v>
      </c>
    </row>
    <row r="3" spans="1:2" x14ac:dyDescent="0.2">
      <c r="A3" t="s">
        <v>240</v>
      </c>
      <c r="B3" t="s">
        <v>363</v>
      </c>
    </row>
    <row r="4" spans="1:2" x14ac:dyDescent="0.2">
      <c r="A4" t="s">
        <v>241</v>
      </c>
      <c r="B4" t="s">
        <v>364</v>
      </c>
    </row>
    <row r="5" spans="1:2" x14ac:dyDescent="0.2">
      <c r="A5" t="s">
        <v>242</v>
      </c>
      <c r="B5" t="s">
        <v>365</v>
      </c>
    </row>
    <row r="6" spans="1:2" x14ac:dyDescent="0.2">
      <c r="A6" t="s">
        <v>243</v>
      </c>
      <c r="B6" t="s">
        <v>366</v>
      </c>
    </row>
    <row r="7" spans="1:2" x14ac:dyDescent="0.2">
      <c r="A7" t="s">
        <v>244</v>
      </c>
      <c r="B7" t="s">
        <v>367</v>
      </c>
    </row>
    <row r="8" spans="1:2" x14ac:dyDescent="0.2">
      <c r="A8" t="s">
        <v>245</v>
      </c>
      <c r="B8" t="s">
        <v>368</v>
      </c>
    </row>
    <row r="9" spans="1:2" x14ac:dyDescent="0.2">
      <c r="A9" t="s">
        <v>246</v>
      </c>
      <c r="B9" t="s">
        <v>369</v>
      </c>
    </row>
    <row r="10" spans="1:2" x14ac:dyDescent="0.2">
      <c r="A10" t="s">
        <v>247</v>
      </c>
      <c r="B10" t="s">
        <v>370</v>
      </c>
    </row>
    <row r="11" spans="1:2" x14ac:dyDescent="0.2">
      <c r="A11" t="s">
        <v>248</v>
      </c>
      <c r="B11" t="s">
        <v>371</v>
      </c>
    </row>
    <row r="12" spans="1:2" x14ac:dyDescent="0.2">
      <c r="A12" t="s">
        <v>249</v>
      </c>
      <c r="B12" t="s">
        <v>372</v>
      </c>
    </row>
    <row r="13" spans="1:2" x14ac:dyDescent="0.2">
      <c r="A13" t="s">
        <v>250</v>
      </c>
      <c r="B13" t="s">
        <v>373</v>
      </c>
    </row>
    <row r="14" spans="1:2" x14ac:dyDescent="0.2">
      <c r="A14" t="s">
        <v>251</v>
      </c>
      <c r="B14" t="s">
        <v>374</v>
      </c>
    </row>
    <row r="15" spans="1:2" x14ac:dyDescent="0.2">
      <c r="A15" t="s">
        <v>252</v>
      </c>
      <c r="B15" t="s">
        <v>375</v>
      </c>
    </row>
    <row r="16" spans="1:2" x14ac:dyDescent="0.2">
      <c r="A16" t="s">
        <v>253</v>
      </c>
      <c r="B16" t="s">
        <v>10</v>
      </c>
    </row>
    <row r="17" spans="1:2" x14ac:dyDescent="0.2">
      <c r="A17" t="s">
        <v>255</v>
      </c>
      <c r="B17" t="s">
        <v>376</v>
      </c>
    </row>
    <row r="18" spans="1:2" x14ac:dyDescent="0.2">
      <c r="A18" t="s">
        <v>256</v>
      </c>
      <c r="B18" t="s">
        <v>377</v>
      </c>
    </row>
    <row r="19" spans="1:2" x14ac:dyDescent="0.2">
      <c r="A19" t="s">
        <v>257</v>
      </c>
      <c r="B19" t="s">
        <v>378</v>
      </c>
    </row>
    <row r="20" spans="1:2" x14ac:dyDescent="0.2">
      <c r="A20" t="s">
        <v>258</v>
      </c>
      <c r="B20" t="s">
        <v>379</v>
      </c>
    </row>
    <row r="21" spans="1:2" x14ac:dyDescent="0.2">
      <c r="A21" t="s">
        <v>259</v>
      </c>
      <c r="B21" t="s">
        <v>380</v>
      </c>
    </row>
    <row r="22" spans="1:2" x14ac:dyDescent="0.2">
      <c r="A22" t="s">
        <v>260</v>
      </c>
      <c r="B22" t="s">
        <v>381</v>
      </c>
    </row>
    <row r="23" spans="1:2" x14ac:dyDescent="0.2">
      <c r="A23" t="s">
        <v>254</v>
      </c>
      <c r="B23" t="s">
        <v>382</v>
      </c>
    </row>
    <row r="24" spans="1:2" x14ac:dyDescent="0.2">
      <c r="A24" t="s">
        <v>383</v>
      </c>
      <c r="B24" t="s">
        <v>384</v>
      </c>
    </row>
    <row r="25" spans="1:2" x14ac:dyDescent="0.2">
      <c r="A25" t="s">
        <v>385</v>
      </c>
      <c r="B25" t="s">
        <v>386</v>
      </c>
    </row>
    <row r="26" spans="1:2" x14ac:dyDescent="0.2">
      <c r="A26" t="s">
        <v>13</v>
      </c>
      <c r="B26" t="s">
        <v>387</v>
      </c>
    </row>
    <row r="27" spans="1:2" x14ac:dyDescent="0.2">
      <c r="A27" t="s">
        <v>14</v>
      </c>
      <c r="B27" t="s">
        <v>388</v>
      </c>
    </row>
    <row r="28" spans="1:2" x14ac:dyDescent="0.2">
      <c r="A28" t="s">
        <v>15</v>
      </c>
      <c r="B28" t="s">
        <v>389</v>
      </c>
    </row>
    <row r="29" spans="1:2" x14ac:dyDescent="0.2">
      <c r="A29" t="s">
        <v>16</v>
      </c>
      <c r="B29" t="s">
        <v>390</v>
      </c>
    </row>
    <row r="30" spans="1:2" x14ac:dyDescent="0.2">
      <c r="A30" t="s">
        <v>17</v>
      </c>
      <c r="B30" t="s">
        <v>391</v>
      </c>
    </row>
    <row r="31" spans="1:2" x14ac:dyDescent="0.2">
      <c r="A31" t="s">
        <v>18</v>
      </c>
      <c r="B31" t="s">
        <v>392</v>
      </c>
    </row>
    <row r="32" spans="1:2" x14ac:dyDescent="0.2">
      <c r="A32" t="s">
        <v>19</v>
      </c>
      <c r="B32" t="s">
        <v>393</v>
      </c>
    </row>
    <row r="33" spans="1:2" x14ac:dyDescent="0.2">
      <c r="A33" t="s">
        <v>20</v>
      </c>
      <c r="B33" t="s">
        <v>394</v>
      </c>
    </row>
    <row r="34" spans="1:2" x14ac:dyDescent="0.2">
      <c r="A34" t="s">
        <v>21</v>
      </c>
      <c r="B34" t="s">
        <v>395</v>
      </c>
    </row>
    <row r="35" spans="1:2" x14ac:dyDescent="0.2">
      <c r="A35" t="s">
        <v>22</v>
      </c>
      <c r="B35" t="s">
        <v>396</v>
      </c>
    </row>
    <row r="36" spans="1:2" x14ac:dyDescent="0.2">
      <c r="A36" t="s">
        <v>23</v>
      </c>
      <c r="B36" t="s">
        <v>397</v>
      </c>
    </row>
    <row r="37" spans="1:2" x14ac:dyDescent="0.2">
      <c r="A37" t="s">
        <v>24</v>
      </c>
      <c r="B37" t="s">
        <v>398</v>
      </c>
    </row>
    <row r="38" spans="1:2" x14ac:dyDescent="0.2">
      <c r="A38" t="s">
        <v>25</v>
      </c>
      <c r="B38" t="s">
        <v>399</v>
      </c>
    </row>
    <row r="39" spans="1:2" x14ac:dyDescent="0.2">
      <c r="A39" t="s">
        <v>26</v>
      </c>
      <c r="B39" t="s">
        <v>400</v>
      </c>
    </row>
    <row r="40" spans="1:2" x14ac:dyDescent="0.2">
      <c r="A40" t="s">
        <v>401</v>
      </c>
      <c r="B40" t="s">
        <v>402</v>
      </c>
    </row>
    <row r="41" spans="1:2" x14ac:dyDescent="0.2">
      <c r="A41" t="s">
        <v>403</v>
      </c>
      <c r="B41" t="s">
        <v>404</v>
      </c>
    </row>
    <row r="42" spans="1:2" x14ac:dyDescent="0.2">
      <c r="A42" t="s">
        <v>27</v>
      </c>
      <c r="B42" t="s">
        <v>405</v>
      </c>
    </row>
    <row r="43" spans="1:2" x14ac:dyDescent="0.2">
      <c r="A43" t="s">
        <v>28</v>
      </c>
      <c r="B43" t="s">
        <v>406</v>
      </c>
    </row>
    <row r="44" spans="1:2" x14ac:dyDescent="0.2">
      <c r="A44" t="s">
        <v>29</v>
      </c>
      <c r="B44" t="s">
        <v>407</v>
      </c>
    </row>
    <row r="45" spans="1:2" x14ac:dyDescent="0.2">
      <c r="A45" t="s">
        <v>30</v>
      </c>
      <c r="B45" t="s">
        <v>408</v>
      </c>
    </row>
    <row r="46" spans="1:2" x14ac:dyDescent="0.2">
      <c r="A46" t="s">
        <v>31</v>
      </c>
      <c r="B46" t="s">
        <v>409</v>
      </c>
    </row>
    <row r="47" spans="1:2" x14ac:dyDescent="0.2">
      <c r="A47" t="s">
        <v>32</v>
      </c>
      <c r="B47" t="s">
        <v>410</v>
      </c>
    </row>
    <row r="48" spans="1:2" x14ac:dyDescent="0.2">
      <c r="A48" t="s">
        <v>33</v>
      </c>
      <c r="B48" t="s">
        <v>411</v>
      </c>
    </row>
    <row r="49" spans="1:2" x14ac:dyDescent="0.2">
      <c r="A49" t="s">
        <v>34</v>
      </c>
      <c r="B49" t="s">
        <v>412</v>
      </c>
    </row>
    <row r="50" spans="1:2" x14ac:dyDescent="0.2">
      <c r="A50" t="s">
        <v>35</v>
      </c>
      <c r="B50" t="s">
        <v>413</v>
      </c>
    </row>
    <row r="51" spans="1:2" x14ac:dyDescent="0.2">
      <c r="A51" t="s">
        <v>36</v>
      </c>
      <c r="B51" t="s">
        <v>414</v>
      </c>
    </row>
    <row r="52" spans="1:2" x14ac:dyDescent="0.2">
      <c r="A52" t="s">
        <v>37</v>
      </c>
      <c r="B52" t="s">
        <v>415</v>
      </c>
    </row>
    <row r="53" spans="1:2" x14ac:dyDescent="0.2">
      <c r="A53" t="s">
        <v>38</v>
      </c>
      <c r="B53" t="s">
        <v>416</v>
      </c>
    </row>
    <row r="54" spans="1:2" x14ac:dyDescent="0.2">
      <c r="A54" t="s">
        <v>39</v>
      </c>
      <c r="B54" t="s">
        <v>417</v>
      </c>
    </row>
    <row r="55" spans="1:2" x14ac:dyDescent="0.2">
      <c r="A55" t="s">
        <v>40</v>
      </c>
      <c r="B55" t="s">
        <v>418</v>
      </c>
    </row>
    <row r="56" spans="1:2" x14ac:dyDescent="0.2">
      <c r="A56" t="s">
        <v>41</v>
      </c>
      <c r="B56" t="s">
        <v>419</v>
      </c>
    </row>
    <row r="57" spans="1:2" x14ac:dyDescent="0.2">
      <c r="A57" t="s">
        <v>42</v>
      </c>
      <c r="B57" t="s">
        <v>420</v>
      </c>
    </row>
    <row r="58" spans="1:2" x14ac:dyDescent="0.2">
      <c r="A58" t="s">
        <v>43</v>
      </c>
      <c r="B58" t="s">
        <v>421</v>
      </c>
    </row>
    <row r="59" spans="1:2" x14ac:dyDescent="0.2">
      <c r="A59" t="s">
        <v>44</v>
      </c>
      <c r="B59" t="s">
        <v>422</v>
      </c>
    </row>
    <row r="60" spans="1:2" x14ac:dyDescent="0.2">
      <c r="A60" t="s">
        <v>45</v>
      </c>
      <c r="B60" t="s">
        <v>423</v>
      </c>
    </row>
    <row r="61" spans="1:2" x14ac:dyDescent="0.2">
      <c r="A61" t="s">
        <v>46</v>
      </c>
      <c r="B61" t="s">
        <v>424</v>
      </c>
    </row>
    <row r="62" spans="1:2" x14ac:dyDescent="0.2">
      <c r="A62" t="s">
        <v>47</v>
      </c>
      <c r="B62" t="s">
        <v>425</v>
      </c>
    </row>
    <row r="63" spans="1:2" x14ac:dyDescent="0.2">
      <c r="A63" t="s">
        <v>48</v>
      </c>
      <c r="B63" t="s">
        <v>426</v>
      </c>
    </row>
    <row r="64" spans="1:2" x14ac:dyDescent="0.2">
      <c r="A64" t="s">
        <v>49</v>
      </c>
      <c r="B64" t="s">
        <v>427</v>
      </c>
    </row>
    <row r="65" spans="1:2" x14ac:dyDescent="0.2">
      <c r="A65" t="s">
        <v>50</v>
      </c>
      <c r="B65" t="s">
        <v>428</v>
      </c>
    </row>
    <row r="66" spans="1:2" x14ac:dyDescent="0.2">
      <c r="A66" t="s">
        <v>51</v>
      </c>
      <c r="B66" t="s">
        <v>429</v>
      </c>
    </row>
    <row r="67" spans="1:2" x14ac:dyDescent="0.2">
      <c r="A67" t="s">
        <v>52</v>
      </c>
      <c r="B67" t="s">
        <v>430</v>
      </c>
    </row>
    <row r="68" spans="1:2" x14ac:dyDescent="0.2">
      <c r="A68" t="s">
        <v>53</v>
      </c>
      <c r="B68" t="s">
        <v>431</v>
      </c>
    </row>
    <row r="69" spans="1:2" x14ac:dyDescent="0.2">
      <c r="A69" t="s">
        <v>54</v>
      </c>
      <c r="B69" t="s">
        <v>432</v>
      </c>
    </row>
    <row r="70" spans="1:2" x14ac:dyDescent="0.2">
      <c r="A70" t="s">
        <v>433</v>
      </c>
      <c r="B70" t="s">
        <v>434</v>
      </c>
    </row>
    <row r="71" spans="1:2" x14ac:dyDescent="0.2">
      <c r="A71" t="s">
        <v>55</v>
      </c>
      <c r="B71" t="s">
        <v>435</v>
      </c>
    </row>
    <row r="72" spans="1:2" x14ac:dyDescent="0.2">
      <c r="A72" t="s">
        <v>56</v>
      </c>
      <c r="B72" t="s">
        <v>436</v>
      </c>
    </row>
    <row r="73" spans="1:2" x14ac:dyDescent="0.2">
      <c r="A73" t="s">
        <v>57</v>
      </c>
      <c r="B73" t="s">
        <v>437</v>
      </c>
    </row>
    <row r="74" spans="1:2" x14ac:dyDescent="0.2">
      <c r="A74" t="s">
        <v>58</v>
      </c>
      <c r="B74" t="s">
        <v>438</v>
      </c>
    </row>
    <row r="75" spans="1:2" x14ac:dyDescent="0.2">
      <c r="A75" t="s">
        <v>59</v>
      </c>
      <c r="B75" t="s">
        <v>439</v>
      </c>
    </row>
    <row r="76" spans="1:2" x14ac:dyDescent="0.2">
      <c r="A76" t="s">
        <v>60</v>
      </c>
      <c r="B76" t="s">
        <v>440</v>
      </c>
    </row>
    <row r="77" spans="1:2" x14ac:dyDescent="0.2">
      <c r="A77" t="s">
        <v>441</v>
      </c>
      <c r="B77" t="s">
        <v>442</v>
      </c>
    </row>
    <row r="78" spans="1:2" x14ac:dyDescent="0.2">
      <c r="A78" t="s">
        <v>61</v>
      </c>
      <c r="B78" t="s">
        <v>443</v>
      </c>
    </row>
    <row r="79" spans="1:2" x14ac:dyDescent="0.2">
      <c r="A79" t="s">
        <v>444</v>
      </c>
      <c r="B79" t="s">
        <v>445</v>
      </c>
    </row>
    <row r="80" spans="1:2" x14ac:dyDescent="0.2">
      <c r="A80" t="s">
        <v>62</v>
      </c>
      <c r="B80" t="s">
        <v>446</v>
      </c>
    </row>
    <row r="81" spans="1:2" x14ac:dyDescent="0.2">
      <c r="A81" t="s">
        <v>63</v>
      </c>
      <c r="B81" t="s">
        <v>447</v>
      </c>
    </row>
    <row r="82" spans="1:2" x14ac:dyDescent="0.2">
      <c r="A82" t="s">
        <v>64</v>
      </c>
      <c r="B82" t="s">
        <v>448</v>
      </c>
    </row>
    <row r="83" spans="1:2" x14ac:dyDescent="0.2">
      <c r="A83" t="s">
        <v>65</v>
      </c>
      <c r="B83" t="s">
        <v>449</v>
      </c>
    </row>
    <row r="84" spans="1:2" x14ac:dyDescent="0.2">
      <c r="A84" t="s">
        <v>66</v>
      </c>
      <c r="B84" t="s">
        <v>450</v>
      </c>
    </row>
    <row r="85" spans="1:2" x14ac:dyDescent="0.2">
      <c r="A85" t="s">
        <v>67</v>
      </c>
      <c r="B85" t="s">
        <v>451</v>
      </c>
    </row>
    <row r="86" spans="1:2" x14ac:dyDescent="0.2">
      <c r="A86" t="s">
        <v>68</v>
      </c>
      <c r="B86" t="s">
        <v>452</v>
      </c>
    </row>
    <row r="87" spans="1:2" x14ac:dyDescent="0.2">
      <c r="A87" t="s">
        <v>69</v>
      </c>
      <c r="B87" t="s">
        <v>453</v>
      </c>
    </row>
    <row r="88" spans="1:2" x14ac:dyDescent="0.2">
      <c r="A88" t="s">
        <v>70</v>
      </c>
      <c r="B88" t="s">
        <v>454</v>
      </c>
    </row>
    <row r="89" spans="1:2" x14ac:dyDescent="0.2">
      <c r="A89" t="s">
        <v>71</v>
      </c>
      <c r="B89" t="s">
        <v>455</v>
      </c>
    </row>
    <row r="90" spans="1:2" x14ac:dyDescent="0.2">
      <c r="A90" t="s">
        <v>72</v>
      </c>
      <c r="B90" t="s">
        <v>456</v>
      </c>
    </row>
    <row r="91" spans="1:2" x14ac:dyDescent="0.2">
      <c r="A91" t="s">
        <v>73</v>
      </c>
      <c r="B91" t="s">
        <v>457</v>
      </c>
    </row>
    <row r="92" spans="1:2" x14ac:dyDescent="0.2">
      <c r="A92" t="s">
        <v>74</v>
      </c>
      <c r="B92" t="s">
        <v>458</v>
      </c>
    </row>
    <row r="93" spans="1:2" x14ac:dyDescent="0.2">
      <c r="A93" t="s">
        <v>75</v>
      </c>
      <c r="B93" t="s">
        <v>459</v>
      </c>
    </row>
    <row r="94" spans="1:2" x14ac:dyDescent="0.2">
      <c r="A94" t="s">
        <v>76</v>
      </c>
      <c r="B94" t="s">
        <v>460</v>
      </c>
    </row>
    <row r="95" spans="1:2" x14ac:dyDescent="0.2">
      <c r="A95" t="s">
        <v>77</v>
      </c>
      <c r="B95" t="s">
        <v>461</v>
      </c>
    </row>
    <row r="96" spans="1:2" x14ac:dyDescent="0.2">
      <c r="A96" t="s">
        <v>78</v>
      </c>
      <c r="B96" t="s">
        <v>462</v>
      </c>
    </row>
    <row r="97" spans="1:2" x14ac:dyDescent="0.2">
      <c r="A97" t="s">
        <v>79</v>
      </c>
      <c r="B97" t="s">
        <v>463</v>
      </c>
    </row>
    <row r="98" spans="1:2" x14ac:dyDescent="0.2">
      <c r="A98" t="s">
        <v>80</v>
      </c>
      <c r="B98" t="s">
        <v>464</v>
      </c>
    </row>
    <row r="99" spans="1:2" x14ac:dyDescent="0.2">
      <c r="A99" t="s">
        <v>81</v>
      </c>
      <c r="B99" t="s">
        <v>465</v>
      </c>
    </row>
    <row r="100" spans="1:2" x14ac:dyDescent="0.2">
      <c r="A100" t="s">
        <v>82</v>
      </c>
      <c r="B100" t="s">
        <v>466</v>
      </c>
    </row>
    <row r="101" spans="1:2" x14ac:dyDescent="0.2">
      <c r="A101" t="s">
        <v>83</v>
      </c>
      <c r="B101" t="s">
        <v>467</v>
      </c>
    </row>
    <row r="102" spans="1:2" x14ac:dyDescent="0.2">
      <c r="A102" t="s">
        <v>84</v>
      </c>
      <c r="B102" t="s">
        <v>468</v>
      </c>
    </row>
    <row r="103" spans="1:2" x14ac:dyDescent="0.2">
      <c r="A103" t="s">
        <v>85</v>
      </c>
      <c r="B103" t="s">
        <v>469</v>
      </c>
    </row>
    <row r="104" spans="1:2" x14ac:dyDescent="0.2">
      <c r="A104" t="s">
        <v>86</v>
      </c>
      <c r="B104" t="s">
        <v>470</v>
      </c>
    </row>
    <row r="105" spans="1:2" x14ac:dyDescent="0.2">
      <c r="A105" t="s">
        <v>87</v>
      </c>
      <c r="B105" t="s">
        <v>471</v>
      </c>
    </row>
    <row r="106" spans="1:2" x14ac:dyDescent="0.2">
      <c r="A106" t="s">
        <v>472</v>
      </c>
      <c r="B106" t="s">
        <v>473</v>
      </c>
    </row>
    <row r="107" spans="1:2" x14ac:dyDescent="0.2">
      <c r="A107" t="s">
        <v>88</v>
      </c>
      <c r="B107" t="s">
        <v>474</v>
      </c>
    </row>
    <row r="108" spans="1:2" x14ac:dyDescent="0.2">
      <c r="A108" t="s">
        <v>89</v>
      </c>
      <c r="B108" t="s">
        <v>475</v>
      </c>
    </row>
    <row r="109" spans="1:2" x14ac:dyDescent="0.2">
      <c r="A109" t="s">
        <v>90</v>
      </c>
      <c r="B109" t="s">
        <v>476</v>
      </c>
    </row>
    <row r="110" spans="1:2" x14ac:dyDescent="0.2">
      <c r="A110" t="s">
        <v>477</v>
      </c>
      <c r="B110" t="s">
        <v>478</v>
      </c>
    </row>
    <row r="111" spans="1:2" x14ac:dyDescent="0.2">
      <c r="A111" t="s">
        <v>91</v>
      </c>
      <c r="B111" t="s">
        <v>479</v>
      </c>
    </row>
    <row r="112" spans="1:2" x14ac:dyDescent="0.2">
      <c r="A112" t="s">
        <v>92</v>
      </c>
      <c r="B112" t="s">
        <v>480</v>
      </c>
    </row>
    <row r="113" spans="1:2" x14ac:dyDescent="0.2">
      <c r="A113" t="s">
        <v>93</v>
      </c>
      <c r="B113" t="s">
        <v>481</v>
      </c>
    </row>
    <row r="114" spans="1:2" x14ac:dyDescent="0.2">
      <c r="A114" t="s">
        <v>94</v>
      </c>
      <c r="B114" t="s">
        <v>482</v>
      </c>
    </row>
    <row r="115" spans="1:2" x14ac:dyDescent="0.2">
      <c r="A115" t="s">
        <v>95</v>
      </c>
      <c r="B115" t="s">
        <v>483</v>
      </c>
    </row>
    <row r="116" spans="1:2" x14ac:dyDescent="0.2">
      <c r="A116" t="s">
        <v>96</v>
      </c>
      <c r="B116" t="s">
        <v>484</v>
      </c>
    </row>
    <row r="117" spans="1:2" x14ac:dyDescent="0.2">
      <c r="A117" t="s">
        <v>97</v>
      </c>
      <c r="B117" t="s">
        <v>485</v>
      </c>
    </row>
    <row r="118" spans="1:2" x14ac:dyDescent="0.2">
      <c r="A118" t="s">
        <v>98</v>
      </c>
      <c r="B118" t="s">
        <v>486</v>
      </c>
    </row>
    <row r="119" spans="1:2" x14ac:dyDescent="0.2">
      <c r="A119" t="s">
        <v>99</v>
      </c>
      <c r="B119" t="s">
        <v>487</v>
      </c>
    </row>
    <row r="120" spans="1:2" x14ac:dyDescent="0.2">
      <c r="A120" t="s">
        <v>100</v>
      </c>
      <c r="B120" t="s">
        <v>488</v>
      </c>
    </row>
    <row r="121" spans="1:2" x14ac:dyDescent="0.2">
      <c r="A121" t="s">
        <v>101</v>
      </c>
      <c r="B121" t="s">
        <v>489</v>
      </c>
    </row>
    <row r="122" spans="1:2" x14ac:dyDescent="0.2">
      <c r="A122" t="s">
        <v>102</v>
      </c>
      <c r="B122" t="s">
        <v>490</v>
      </c>
    </row>
    <row r="123" spans="1:2" x14ac:dyDescent="0.2">
      <c r="A123" t="s">
        <v>103</v>
      </c>
      <c r="B123" t="s">
        <v>491</v>
      </c>
    </row>
    <row r="124" spans="1:2" x14ac:dyDescent="0.2">
      <c r="A124" t="s">
        <v>104</v>
      </c>
      <c r="B124" t="s">
        <v>492</v>
      </c>
    </row>
    <row r="125" spans="1:2" x14ac:dyDescent="0.2">
      <c r="A125" t="s">
        <v>105</v>
      </c>
      <c r="B125" t="s">
        <v>493</v>
      </c>
    </row>
    <row r="126" spans="1:2" x14ac:dyDescent="0.2">
      <c r="A126" t="s">
        <v>106</v>
      </c>
      <c r="B126" t="s">
        <v>494</v>
      </c>
    </row>
    <row r="127" spans="1:2" x14ac:dyDescent="0.2">
      <c r="A127" t="s">
        <v>107</v>
      </c>
      <c r="B127" t="s">
        <v>495</v>
      </c>
    </row>
    <row r="128" spans="1:2" x14ac:dyDescent="0.2">
      <c r="A128" t="s">
        <v>108</v>
      </c>
      <c r="B128" t="s">
        <v>496</v>
      </c>
    </row>
    <row r="129" spans="1:2" x14ac:dyDescent="0.2">
      <c r="A129" t="s">
        <v>109</v>
      </c>
      <c r="B129" t="s">
        <v>497</v>
      </c>
    </row>
    <row r="130" spans="1:2" x14ac:dyDescent="0.2">
      <c r="A130" t="s">
        <v>110</v>
      </c>
      <c r="B130" t="s">
        <v>498</v>
      </c>
    </row>
    <row r="131" spans="1:2" x14ac:dyDescent="0.2">
      <c r="A131" t="s">
        <v>111</v>
      </c>
      <c r="B131" t="s">
        <v>499</v>
      </c>
    </row>
    <row r="132" spans="1:2" x14ac:dyDescent="0.2">
      <c r="A132" t="s">
        <v>500</v>
      </c>
      <c r="B132" t="s">
        <v>501</v>
      </c>
    </row>
    <row r="133" spans="1:2" x14ac:dyDescent="0.2">
      <c r="A133" t="s">
        <v>112</v>
      </c>
      <c r="B133" t="s">
        <v>502</v>
      </c>
    </row>
    <row r="134" spans="1:2" x14ac:dyDescent="0.2">
      <c r="A134" t="s">
        <v>113</v>
      </c>
      <c r="B134" t="s">
        <v>503</v>
      </c>
    </row>
    <row r="135" spans="1:2" x14ac:dyDescent="0.2">
      <c r="A135" t="s">
        <v>114</v>
      </c>
      <c r="B135" t="s">
        <v>504</v>
      </c>
    </row>
    <row r="136" spans="1:2" x14ac:dyDescent="0.2">
      <c r="A136" t="s">
        <v>115</v>
      </c>
      <c r="B136" t="s">
        <v>505</v>
      </c>
    </row>
    <row r="137" spans="1:2" x14ac:dyDescent="0.2">
      <c r="A137" t="s">
        <v>116</v>
      </c>
      <c r="B137" t="s">
        <v>506</v>
      </c>
    </row>
    <row r="138" spans="1:2" x14ac:dyDescent="0.2">
      <c r="A138" t="s">
        <v>117</v>
      </c>
      <c r="B138" t="s">
        <v>507</v>
      </c>
    </row>
    <row r="139" spans="1:2" x14ac:dyDescent="0.2">
      <c r="A139" t="s">
        <v>508</v>
      </c>
      <c r="B139" t="s">
        <v>509</v>
      </c>
    </row>
    <row r="140" spans="1:2" x14ac:dyDescent="0.2">
      <c r="A140" t="s">
        <v>118</v>
      </c>
      <c r="B140" t="s">
        <v>510</v>
      </c>
    </row>
    <row r="141" spans="1:2" x14ac:dyDescent="0.2">
      <c r="A141" t="s">
        <v>119</v>
      </c>
      <c r="B141" t="s">
        <v>511</v>
      </c>
    </row>
    <row r="142" spans="1:2" x14ac:dyDescent="0.2">
      <c r="A142" t="s">
        <v>512</v>
      </c>
      <c r="B142" t="s">
        <v>513</v>
      </c>
    </row>
    <row r="143" spans="1:2" x14ac:dyDescent="0.2">
      <c r="A143" t="s">
        <v>120</v>
      </c>
      <c r="B143" t="s">
        <v>514</v>
      </c>
    </row>
    <row r="144" spans="1:2" x14ac:dyDescent="0.2">
      <c r="A144" t="s">
        <v>121</v>
      </c>
      <c r="B144" t="s">
        <v>515</v>
      </c>
    </row>
    <row r="145" spans="1:2" x14ac:dyDescent="0.2">
      <c r="A145" t="s">
        <v>122</v>
      </c>
      <c r="B145" t="s">
        <v>516</v>
      </c>
    </row>
    <row r="146" spans="1:2" x14ac:dyDescent="0.2">
      <c r="A146" t="s">
        <v>123</v>
      </c>
      <c r="B146" t="s">
        <v>517</v>
      </c>
    </row>
    <row r="147" spans="1:2" x14ac:dyDescent="0.2">
      <c r="A147" t="s">
        <v>124</v>
      </c>
      <c r="B147" t="s">
        <v>518</v>
      </c>
    </row>
    <row r="148" spans="1:2" x14ac:dyDescent="0.2">
      <c r="A148" t="s">
        <v>125</v>
      </c>
      <c r="B148" t="s">
        <v>519</v>
      </c>
    </row>
    <row r="149" spans="1:2" x14ac:dyDescent="0.2">
      <c r="A149" t="s">
        <v>520</v>
      </c>
      <c r="B149" t="s">
        <v>521</v>
      </c>
    </row>
    <row r="150" spans="1:2" x14ac:dyDescent="0.2">
      <c r="A150" t="s">
        <v>126</v>
      </c>
      <c r="B150" t="s">
        <v>522</v>
      </c>
    </row>
    <row r="151" spans="1:2" x14ac:dyDescent="0.2">
      <c r="A151" t="s">
        <v>127</v>
      </c>
      <c r="B151" t="s">
        <v>523</v>
      </c>
    </row>
    <row r="152" spans="1:2" x14ac:dyDescent="0.2">
      <c r="A152" t="s">
        <v>128</v>
      </c>
      <c r="B152" t="s">
        <v>524</v>
      </c>
    </row>
    <row r="153" spans="1:2" x14ac:dyDescent="0.2">
      <c r="A153" t="s">
        <v>129</v>
      </c>
      <c r="B153" t="s">
        <v>525</v>
      </c>
    </row>
    <row r="154" spans="1:2" x14ac:dyDescent="0.2">
      <c r="A154" t="s">
        <v>130</v>
      </c>
      <c r="B154" t="s">
        <v>526</v>
      </c>
    </row>
    <row r="155" spans="1:2" x14ac:dyDescent="0.2">
      <c r="A155" t="s">
        <v>527</v>
      </c>
      <c r="B155" t="s">
        <v>528</v>
      </c>
    </row>
    <row r="156" spans="1:2" x14ac:dyDescent="0.2">
      <c r="A156" t="s">
        <v>131</v>
      </c>
      <c r="B156" t="s">
        <v>529</v>
      </c>
    </row>
    <row r="157" spans="1:2" x14ac:dyDescent="0.2">
      <c r="A157" t="s">
        <v>132</v>
      </c>
      <c r="B157" t="s">
        <v>530</v>
      </c>
    </row>
    <row r="158" spans="1:2" x14ac:dyDescent="0.2">
      <c r="A158" t="s">
        <v>133</v>
      </c>
      <c r="B158" t="s">
        <v>531</v>
      </c>
    </row>
    <row r="159" spans="1:2" x14ac:dyDescent="0.2">
      <c r="A159" t="s">
        <v>134</v>
      </c>
      <c r="B159" t="s">
        <v>532</v>
      </c>
    </row>
    <row r="160" spans="1:2" x14ac:dyDescent="0.2">
      <c r="A160" t="s">
        <v>135</v>
      </c>
      <c r="B160" t="s">
        <v>533</v>
      </c>
    </row>
    <row r="161" spans="1:2" x14ac:dyDescent="0.2">
      <c r="A161" t="s">
        <v>534</v>
      </c>
      <c r="B161" t="s">
        <v>535</v>
      </c>
    </row>
    <row r="162" spans="1:2" x14ac:dyDescent="0.2">
      <c r="A162" t="s">
        <v>136</v>
      </c>
      <c r="B162" t="s">
        <v>536</v>
      </c>
    </row>
    <row r="163" spans="1:2" x14ac:dyDescent="0.2">
      <c r="A163" t="s">
        <v>537</v>
      </c>
      <c r="B163" t="s">
        <v>538</v>
      </c>
    </row>
    <row r="164" spans="1:2" x14ac:dyDescent="0.2">
      <c r="A164" t="s">
        <v>137</v>
      </c>
      <c r="B164" t="s">
        <v>539</v>
      </c>
    </row>
    <row r="165" spans="1:2" x14ac:dyDescent="0.2">
      <c r="A165" t="s">
        <v>138</v>
      </c>
      <c r="B165" t="s">
        <v>540</v>
      </c>
    </row>
    <row r="166" spans="1:2" x14ac:dyDescent="0.2">
      <c r="A166" t="s">
        <v>139</v>
      </c>
      <c r="B166" t="s">
        <v>541</v>
      </c>
    </row>
    <row r="167" spans="1:2" x14ac:dyDescent="0.2">
      <c r="A167" t="s">
        <v>140</v>
      </c>
      <c r="B167" t="s">
        <v>542</v>
      </c>
    </row>
    <row r="168" spans="1:2" x14ac:dyDescent="0.2">
      <c r="A168" t="s">
        <v>141</v>
      </c>
      <c r="B168" t="s">
        <v>543</v>
      </c>
    </row>
    <row r="169" spans="1:2" x14ac:dyDescent="0.2">
      <c r="A169" t="s">
        <v>142</v>
      </c>
      <c r="B169" t="s">
        <v>544</v>
      </c>
    </row>
    <row r="170" spans="1:2" x14ac:dyDescent="0.2">
      <c r="A170" t="s">
        <v>545</v>
      </c>
      <c r="B170" t="s">
        <v>546</v>
      </c>
    </row>
    <row r="171" spans="1:2" x14ac:dyDescent="0.2">
      <c r="A171" t="s">
        <v>143</v>
      </c>
      <c r="B171" t="s">
        <v>547</v>
      </c>
    </row>
    <row r="172" spans="1:2" x14ac:dyDescent="0.2">
      <c r="A172" t="s">
        <v>144</v>
      </c>
      <c r="B172" t="s">
        <v>548</v>
      </c>
    </row>
    <row r="173" spans="1:2" x14ac:dyDescent="0.2">
      <c r="A173" t="s">
        <v>145</v>
      </c>
      <c r="B173" t="s">
        <v>549</v>
      </c>
    </row>
    <row r="174" spans="1:2" x14ac:dyDescent="0.2">
      <c r="A174" t="s">
        <v>146</v>
      </c>
      <c r="B174" t="s">
        <v>550</v>
      </c>
    </row>
    <row r="175" spans="1:2" x14ac:dyDescent="0.2">
      <c r="A175" t="s">
        <v>147</v>
      </c>
      <c r="B175" t="s">
        <v>551</v>
      </c>
    </row>
    <row r="176" spans="1:2" x14ac:dyDescent="0.2">
      <c r="A176" t="s">
        <v>148</v>
      </c>
      <c r="B176" t="s">
        <v>552</v>
      </c>
    </row>
    <row r="177" spans="1:2" x14ac:dyDescent="0.2">
      <c r="A177" t="s">
        <v>149</v>
      </c>
      <c r="B177" t="s">
        <v>553</v>
      </c>
    </row>
    <row r="178" spans="1:2" x14ac:dyDescent="0.2">
      <c r="A178" t="s">
        <v>150</v>
      </c>
      <c r="B178" t="s">
        <v>554</v>
      </c>
    </row>
    <row r="179" spans="1:2" x14ac:dyDescent="0.2">
      <c r="A179" t="s">
        <v>151</v>
      </c>
      <c r="B179" t="s">
        <v>555</v>
      </c>
    </row>
    <row r="180" spans="1:2" x14ac:dyDescent="0.2">
      <c r="A180" t="s">
        <v>152</v>
      </c>
      <c r="B180" t="s">
        <v>556</v>
      </c>
    </row>
    <row r="181" spans="1:2" x14ac:dyDescent="0.2">
      <c r="A181" t="s">
        <v>557</v>
      </c>
      <c r="B181" t="s">
        <v>558</v>
      </c>
    </row>
    <row r="182" spans="1:2" x14ac:dyDescent="0.2">
      <c r="A182" t="s">
        <v>153</v>
      </c>
      <c r="B182" t="s">
        <v>559</v>
      </c>
    </row>
    <row r="183" spans="1:2" x14ac:dyDescent="0.2">
      <c r="A183" t="s">
        <v>154</v>
      </c>
      <c r="B183" t="s">
        <v>560</v>
      </c>
    </row>
    <row r="184" spans="1:2" x14ac:dyDescent="0.2">
      <c r="A184" t="s">
        <v>155</v>
      </c>
      <c r="B184" t="s">
        <v>561</v>
      </c>
    </row>
    <row r="185" spans="1:2" x14ac:dyDescent="0.2">
      <c r="A185" t="s">
        <v>156</v>
      </c>
      <c r="B185" t="s">
        <v>562</v>
      </c>
    </row>
    <row r="186" spans="1:2" x14ac:dyDescent="0.2">
      <c r="A186" t="s">
        <v>157</v>
      </c>
      <c r="B186" t="s">
        <v>563</v>
      </c>
    </row>
    <row r="187" spans="1:2" x14ac:dyDescent="0.2">
      <c r="A187" t="s">
        <v>158</v>
      </c>
      <c r="B187" t="s">
        <v>564</v>
      </c>
    </row>
    <row r="188" spans="1:2" x14ac:dyDescent="0.2">
      <c r="A188" t="s">
        <v>159</v>
      </c>
      <c r="B188" t="s">
        <v>565</v>
      </c>
    </row>
    <row r="189" spans="1:2" x14ac:dyDescent="0.2">
      <c r="A189" t="s">
        <v>160</v>
      </c>
      <c r="B189" t="s">
        <v>566</v>
      </c>
    </row>
    <row r="190" spans="1:2" x14ac:dyDescent="0.2">
      <c r="A190" t="s">
        <v>161</v>
      </c>
      <c r="B190" t="s">
        <v>567</v>
      </c>
    </row>
    <row r="191" spans="1:2" x14ac:dyDescent="0.2">
      <c r="A191" t="s">
        <v>162</v>
      </c>
      <c r="B191" t="s">
        <v>568</v>
      </c>
    </row>
    <row r="192" spans="1:2" x14ac:dyDescent="0.2">
      <c r="A192" t="s">
        <v>163</v>
      </c>
      <c r="B192" t="s">
        <v>569</v>
      </c>
    </row>
    <row r="193" spans="1:2" x14ac:dyDescent="0.2">
      <c r="A193" t="s">
        <v>164</v>
      </c>
      <c r="B193" t="s">
        <v>570</v>
      </c>
    </row>
    <row r="194" spans="1:2" x14ac:dyDescent="0.2">
      <c r="A194" t="s">
        <v>165</v>
      </c>
      <c r="B194" t="s">
        <v>571</v>
      </c>
    </row>
    <row r="195" spans="1:2" x14ac:dyDescent="0.2">
      <c r="A195" t="s">
        <v>166</v>
      </c>
      <c r="B195" t="s">
        <v>572</v>
      </c>
    </row>
    <row r="196" spans="1:2" x14ac:dyDescent="0.2">
      <c r="A196" t="s">
        <v>167</v>
      </c>
      <c r="B196" t="s">
        <v>573</v>
      </c>
    </row>
    <row r="197" spans="1:2" x14ac:dyDescent="0.2">
      <c r="A197" t="s">
        <v>168</v>
      </c>
      <c r="B197" t="s">
        <v>574</v>
      </c>
    </row>
    <row r="198" spans="1:2" x14ac:dyDescent="0.2">
      <c r="A198" t="s">
        <v>169</v>
      </c>
      <c r="B198" t="s">
        <v>575</v>
      </c>
    </row>
    <row r="199" spans="1:2" x14ac:dyDescent="0.2">
      <c r="A199" t="s">
        <v>170</v>
      </c>
      <c r="B199" t="s">
        <v>576</v>
      </c>
    </row>
    <row r="200" spans="1:2" x14ac:dyDescent="0.2">
      <c r="A200" t="s">
        <v>171</v>
      </c>
      <c r="B200" t="s">
        <v>577</v>
      </c>
    </row>
    <row r="201" spans="1:2" x14ac:dyDescent="0.2">
      <c r="A201" t="s">
        <v>172</v>
      </c>
      <c r="B201" t="s">
        <v>173</v>
      </c>
    </row>
    <row r="202" spans="1:2" x14ac:dyDescent="0.2">
      <c r="A202" t="s">
        <v>174</v>
      </c>
      <c r="B202" t="s">
        <v>175</v>
      </c>
    </row>
    <row r="203" spans="1:2" x14ac:dyDescent="0.2">
      <c r="A203" t="s">
        <v>176</v>
      </c>
      <c r="B203" t="s">
        <v>177</v>
      </c>
    </row>
    <row r="204" spans="1:2" x14ac:dyDescent="0.2">
      <c r="A204" t="s">
        <v>178</v>
      </c>
      <c r="B204" t="s">
        <v>179</v>
      </c>
    </row>
    <row r="205" spans="1:2" x14ac:dyDescent="0.2">
      <c r="A205" t="s">
        <v>578</v>
      </c>
      <c r="B205" t="s">
        <v>579</v>
      </c>
    </row>
    <row r="206" spans="1:2" x14ac:dyDescent="0.2">
      <c r="A206" t="s">
        <v>180</v>
      </c>
      <c r="B206" t="s">
        <v>181</v>
      </c>
    </row>
    <row r="207" spans="1:2" x14ac:dyDescent="0.2">
      <c r="A207" t="s">
        <v>580</v>
      </c>
      <c r="B207" t="s">
        <v>581</v>
      </c>
    </row>
    <row r="208" spans="1:2" x14ac:dyDescent="0.2">
      <c r="A208" t="s">
        <v>182</v>
      </c>
      <c r="B208" t="s">
        <v>183</v>
      </c>
    </row>
    <row r="209" spans="1:2" x14ac:dyDescent="0.2">
      <c r="A209" t="s">
        <v>184</v>
      </c>
      <c r="B209" t="s">
        <v>185</v>
      </c>
    </row>
    <row r="210" spans="1:2" x14ac:dyDescent="0.2">
      <c r="A210" t="s">
        <v>582</v>
      </c>
      <c r="B210" t="s">
        <v>583</v>
      </c>
    </row>
    <row r="211" spans="1:2" x14ac:dyDescent="0.2">
      <c r="A211" t="s">
        <v>186</v>
      </c>
      <c r="B211" t="s">
        <v>187</v>
      </c>
    </row>
    <row r="212" spans="1:2" x14ac:dyDescent="0.2">
      <c r="A212" t="s">
        <v>188</v>
      </c>
      <c r="B212" t="s">
        <v>189</v>
      </c>
    </row>
    <row r="213" spans="1:2" x14ac:dyDescent="0.2">
      <c r="A213" t="s">
        <v>190</v>
      </c>
      <c r="B213" t="s">
        <v>191</v>
      </c>
    </row>
    <row r="214" spans="1:2" x14ac:dyDescent="0.2">
      <c r="A214" t="s">
        <v>192</v>
      </c>
      <c r="B214" t="s">
        <v>193</v>
      </c>
    </row>
    <row r="215" spans="1:2" x14ac:dyDescent="0.2">
      <c r="A215" t="s">
        <v>194</v>
      </c>
      <c r="B215" t="s">
        <v>195</v>
      </c>
    </row>
    <row r="216" spans="1:2" x14ac:dyDescent="0.2">
      <c r="A216" t="s">
        <v>196</v>
      </c>
      <c r="B216" t="s">
        <v>197</v>
      </c>
    </row>
    <row r="217" spans="1:2" x14ac:dyDescent="0.2">
      <c r="A217" t="s">
        <v>198</v>
      </c>
      <c r="B217" t="s">
        <v>199</v>
      </c>
    </row>
    <row r="218" spans="1:2" x14ac:dyDescent="0.2">
      <c r="A218" t="s">
        <v>200</v>
      </c>
      <c r="B218" t="s">
        <v>201</v>
      </c>
    </row>
    <row r="219" spans="1:2" x14ac:dyDescent="0.2">
      <c r="A219" t="s">
        <v>202</v>
      </c>
      <c r="B219" t="s">
        <v>203</v>
      </c>
    </row>
    <row r="220" spans="1:2" x14ac:dyDescent="0.2">
      <c r="A220" t="s">
        <v>204</v>
      </c>
      <c r="B220" t="s">
        <v>205</v>
      </c>
    </row>
    <row r="221" spans="1:2" x14ac:dyDescent="0.2">
      <c r="A221" t="s">
        <v>206</v>
      </c>
      <c r="B221" t="s">
        <v>207</v>
      </c>
    </row>
    <row r="222" spans="1:2" x14ac:dyDescent="0.2">
      <c r="A222" t="s">
        <v>208</v>
      </c>
      <c r="B222" t="s">
        <v>209</v>
      </c>
    </row>
    <row r="223" spans="1:2" x14ac:dyDescent="0.2">
      <c r="A223" t="s">
        <v>210</v>
      </c>
      <c r="B223" t="s">
        <v>211</v>
      </c>
    </row>
    <row r="224" spans="1:2" x14ac:dyDescent="0.2">
      <c r="A224" t="s">
        <v>212</v>
      </c>
      <c r="B224" t="s">
        <v>213</v>
      </c>
    </row>
    <row r="225" spans="1:2" x14ac:dyDescent="0.2">
      <c r="A225" t="s">
        <v>214</v>
      </c>
      <c r="B225" t="s">
        <v>215</v>
      </c>
    </row>
    <row r="226" spans="1:2" x14ac:dyDescent="0.2">
      <c r="A226" t="s">
        <v>216</v>
      </c>
      <c r="B226" t="s">
        <v>584</v>
      </c>
    </row>
    <row r="227" spans="1:2" x14ac:dyDescent="0.2">
      <c r="A227" t="s">
        <v>217</v>
      </c>
      <c r="B227" t="s">
        <v>585</v>
      </c>
    </row>
    <row r="228" spans="1:2" x14ac:dyDescent="0.2">
      <c r="A228" t="s">
        <v>218</v>
      </c>
      <c r="B228" t="s">
        <v>586</v>
      </c>
    </row>
    <row r="229" spans="1:2" x14ac:dyDescent="0.2">
      <c r="A229" t="s">
        <v>219</v>
      </c>
      <c r="B229" t="s">
        <v>587</v>
      </c>
    </row>
    <row r="230" spans="1:2" x14ac:dyDescent="0.2">
      <c r="A230" s="21" t="s">
        <v>220</v>
      </c>
      <c r="B230" s="21" t="s">
        <v>588</v>
      </c>
    </row>
    <row r="231" spans="1:2" x14ac:dyDescent="0.2">
      <c r="A231" s="21" t="s">
        <v>221</v>
      </c>
      <c r="B231" s="21" t="s">
        <v>589</v>
      </c>
    </row>
    <row r="232" spans="1:2" x14ac:dyDescent="0.2">
      <c r="A232" s="21" t="s">
        <v>222</v>
      </c>
      <c r="B232" s="21" t="s">
        <v>590</v>
      </c>
    </row>
    <row r="233" spans="1:2" x14ac:dyDescent="0.2">
      <c r="A233" s="21" t="s">
        <v>591</v>
      </c>
      <c r="B233" s="21" t="s">
        <v>592</v>
      </c>
    </row>
    <row r="234" spans="1:2" x14ac:dyDescent="0.2">
      <c r="A234" s="21" t="s">
        <v>223</v>
      </c>
      <c r="B234" s="21" t="s">
        <v>593</v>
      </c>
    </row>
    <row r="235" spans="1:2" x14ac:dyDescent="0.2">
      <c r="A235" s="21" t="s">
        <v>224</v>
      </c>
      <c r="B235" s="21" t="s">
        <v>594</v>
      </c>
    </row>
    <row r="236" spans="1:2" x14ac:dyDescent="0.2">
      <c r="A236" s="21" t="s">
        <v>225</v>
      </c>
      <c r="B236" s="21" t="s">
        <v>595</v>
      </c>
    </row>
    <row r="237" spans="1:2" x14ac:dyDescent="0.2">
      <c r="A237" s="21" t="s">
        <v>226</v>
      </c>
      <c r="B237" s="21" t="s">
        <v>596</v>
      </c>
    </row>
    <row r="238" spans="1:2" x14ac:dyDescent="0.2">
      <c r="A238" s="21" t="s">
        <v>597</v>
      </c>
      <c r="B238" s="21" t="s">
        <v>598</v>
      </c>
    </row>
    <row r="239" spans="1:2" x14ac:dyDescent="0.2">
      <c r="A239" s="21" t="s">
        <v>227</v>
      </c>
      <c r="B239" s="21" t="s">
        <v>599</v>
      </c>
    </row>
    <row r="240" spans="1:2" x14ac:dyDescent="0.2">
      <c r="A240" s="21" t="s">
        <v>228</v>
      </c>
      <c r="B240" s="21" t="s">
        <v>600</v>
      </c>
    </row>
    <row r="241" spans="1:2" x14ac:dyDescent="0.2">
      <c r="A241" s="21" t="s">
        <v>229</v>
      </c>
      <c r="B241" s="21" t="s">
        <v>601</v>
      </c>
    </row>
    <row r="242" spans="1:2" x14ac:dyDescent="0.2">
      <c r="A242" s="21" t="s">
        <v>230</v>
      </c>
      <c r="B242" s="21" t="s">
        <v>602</v>
      </c>
    </row>
    <row r="243" spans="1:2" x14ac:dyDescent="0.2">
      <c r="A243" s="21" t="s">
        <v>231</v>
      </c>
      <c r="B243" s="21" t="s">
        <v>603</v>
      </c>
    </row>
    <row r="244" spans="1:2" x14ac:dyDescent="0.2">
      <c r="A244" s="21" t="s">
        <v>232</v>
      </c>
      <c r="B244" s="21" t="s">
        <v>604</v>
      </c>
    </row>
    <row r="245" spans="1:2" x14ac:dyDescent="0.2">
      <c r="A245" s="21" t="s">
        <v>233</v>
      </c>
      <c r="B245" s="21" t="s">
        <v>605</v>
      </c>
    </row>
    <row r="246" spans="1:2" x14ac:dyDescent="0.2">
      <c r="A246" s="21" t="s">
        <v>234</v>
      </c>
      <c r="B246" s="21" t="s">
        <v>606</v>
      </c>
    </row>
    <row r="247" spans="1:2" x14ac:dyDescent="0.2">
      <c r="A247" s="21" t="s">
        <v>235</v>
      </c>
      <c r="B247" s="21" t="s">
        <v>607</v>
      </c>
    </row>
    <row r="248" spans="1:2" x14ac:dyDescent="0.2">
      <c r="A248" s="21" t="s">
        <v>608</v>
      </c>
      <c r="B248" s="21" t="s">
        <v>609</v>
      </c>
    </row>
    <row r="249" spans="1:2" x14ac:dyDescent="0.2">
      <c r="A249" s="21" t="s">
        <v>236</v>
      </c>
      <c r="B249" s="21" t="s">
        <v>610</v>
      </c>
    </row>
    <row r="250" spans="1:2" x14ac:dyDescent="0.2">
      <c r="A250" s="21" t="s">
        <v>611</v>
      </c>
      <c r="B250" s="21" t="s">
        <v>612</v>
      </c>
    </row>
    <row r="251" spans="1:2" x14ac:dyDescent="0.2">
      <c r="A251" s="21" t="s">
        <v>237</v>
      </c>
      <c r="B251" s="21" t="s">
        <v>613</v>
      </c>
    </row>
    <row r="252" spans="1:2" x14ac:dyDescent="0.2">
      <c r="A252" s="21" t="s">
        <v>614</v>
      </c>
      <c r="B252" s="21" t="s">
        <v>615</v>
      </c>
    </row>
    <row r="253" spans="1:2" x14ac:dyDescent="0.2">
      <c r="A253" t="s">
        <v>238</v>
      </c>
      <c r="B253" t="s">
        <v>616</v>
      </c>
    </row>
    <row r="254" spans="1:2" x14ac:dyDescent="0.2">
      <c r="A254" t="s">
        <v>261</v>
      </c>
      <c r="B254" t="s">
        <v>617</v>
      </c>
    </row>
    <row r="255" spans="1:2" x14ac:dyDescent="0.2">
      <c r="A255" t="s">
        <v>262</v>
      </c>
      <c r="B255" t="s">
        <v>618</v>
      </c>
    </row>
    <row r="256" spans="1:2" x14ac:dyDescent="0.2">
      <c r="A256" t="s">
        <v>263</v>
      </c>
      <c r="B256" t="s">
        <v>619</v>
      </c>
    </row>
    <row r="257" spans="1:2" x14ac:dyDescent="0.2">
      <c r="A257" t="s">
        <v>264</v>
      </c>
      <c r="B257" t="s">
        <v>620</v>
      </c>
    </row>
    <row r="258" spans="1:2" x14ac:dyDescent="0.2">
      <c r="A258" t="s">
        <v>621</v>
      </c>
      <c r="B258" t="s">
        <v>622</v>
      </c>
    </row>
    <row r="259" spans="1:2" x14ac:dyDescent="0.2">
      <c r="A259" t="s">
        <v>265</v>
      </c>
      <c r="B259" t="s">
        <v>623</v>
      </c>
    </row>
    <row r="260" spans="1:2" x14ac:dyDescent="0.2">
      <c r="A260" t="s">
        <v>266</v>
      </c>
      <c r="B260" t="s">
        <v>624</v>
      </c>
    </row>
    <row r="261" spans="1:2" x14ac:dyDescent="0.2">
      <c r="A261" t="s">
        <v>267</v>
      </c>
      <c r="B261" t="s">
        <v>625</v>
      </c>
    </row>
    <row r="262" spans="1:2" x14ac:dyDescent="0.2">
      <c r="A262" t="s">
        <v>268</v>
      </c>
      <c r="B262" t="s">
        <v>626</v>
      </c>
    </row>
    <row r="263" spans="1:2" x14ac:dyDescent="0.2">
      <c r="A263" t="s">
        <v>269</v>
      </c>
      <c r="B263" t="s">
        <v>627</v>
      </c>
    </row>
    <row r="264" spans="1:2" x14ac:dyDescent="0.2">
      <c r="A264" t="s">
        <v>270</v>
      </c>
      <c r="B264" t="s">
        <v>628</v>
      </c>
    </row>
    <row r="265" spans="1:2" x14ac:dyDescent="0.2">
      <c r="A265" t="s">
        <v>271</v>
      </c>
      <c r="B265" t="s">
        <v>629</v>
      </c>
    </row>
    <row r="266" spans="1:2" x14ac:dyDescent="0.2">
      <c r="A266" t="s">
        <v>272</v>
      </c>
      <c r="B266" t="s">
        <v>630</v>
      </c>
    </row>
    <row r="267" spans="1:2" x14ac:dyDescent="0.2">
      <c r="A267" t="s">
        <v>273</v>
      </c>
      <c r="B267" t="s">
        <v>631</v>
      </c>
    </row>
    <row r="268" spans="1:2" x14ac:dyDescent="0.2">
      <c r="A268" t="s">
        <v>632</v>
      </c>
      <c r="B268" t="s">
        <v>633</v>
      </c>
    </row>
    <row r="269" spans="1:2" x14ac:dyDescent="0.2">
      <c r="A269" t="s">
        <v>274</v>
      </c>
      <c r="B269" t="s">
        <v>634</v>
      </c>
    </row>
    <row r="270" spans="1:2" x14ac:dyDescent="0.2">
      <c r="A270" t="s">
        <v>275</v>
      </c>
      <c r="B270" t="s">
        <v>635</v>
      </c>
    </row>
    <row r="271" spans="1:2" x14ac:dyDescent="0.2">
      <c r="A271" t="s">
        <v>276</v>
      </c>
      <c r="B271" t="s">
        <v>636</v>
      </c>
    </row>
    <row r="272" spans="1:2" x14ac:dyDescent="0.2">
      <c r="A272" t="s">
        <v>277</v>
      </c>
      <c r="B272" t="s">
        <v>637</v>
      </c>
    </row>
    <row r="273" spans="1:2" x14ac:dyDescent="0.2">
      <c r="A273" t="s">
        <v>278</v>
      </c>
      <c r="B273" t="s">
        <v>638</v>
      </c>
    </row>
    <row r="274" spans="1:2" x14ac:dyDescent="0.2">
      <c r="A274" t="s">
        <v>639</v>
      </c>
      <c r="B274" t="s">
        <v>640</v>
      </c>
    </row>
    <row r="275" spans="1:2" x14ac:dyDescent="0.2">
      <c r="A275" t="s">
        <v>279</v>
      </c>
      <c r="B275" t="s">
        <v>641</v>
      </c>
    </row>
    <row r="276" spans="1:2" x14ac:dyDescent="0.2">
      <c r="A276" t="s">
        <v>280</v>
      </c>
      <c r="B276" t="s">
        <v>642</v>
      </c>
    </row>
    <row r="277" spans="1:2" x14ac:dyDescent="0.2">
      <c r="A277" t="s">
        <v>281</v>
      </c>
      <c r="B277" t="s">
        <v>643</v>
      </c>
    </row>
    <row r="278" spans="1:2" x14ac:dyDescent="0.2">
      <c r="A278" t="s">
        <v>282</v>
      </c>
      <c r="B278" t="s">
        <v>644</v>
      </c>
    </row>
    <row r="279" spans="1:2" x14ac:dyDescent="0.2">
      <c r="A279" t="s">
        <v>283</v>
      </c>
      <c r="B279" t="s">
        <v>645</v>
      </c>
    </row>
    <row r="280" spans="1:2" x14ac:dyDescent="0.2">
      <c r="A280" t="s">
        <v>646</v>
      </c>
      <c r="B280" t="s">
        <v>647</v>
      </c>
    </row>
    <row r="281" spans="1:2" x14ac:dyDescent="0.2">
      <c r="A281" t="s">
        <v>284</v>
      </c>
      <c r="B281" t="s">
        <v>648</v>
      </c>
    </row>
    <row r="282" spans="1:2" x14ac:dyDescent="0.2">
      <c r="A282" t="s">
        <v>649</v>
      </c>
      <c r="B282" t="s">
        <v>650</v>
      </c>
    </row>
    <row r="283" spans="1:2" x14ac:dyDescent="0.2">
      <c r="A283" t="s">
        <v>285</v>
      </c>
      <c r="B283" t="s">
        <v>651</v>
      </c>
    </row>
    <row r="284" spans="1:2" x14ac:dyDescent="0.2">
      <c r="A284" t="s">
        <v>286</v>
      </c>
      <c r="B284" t="s">
        <v>652</v>
      </c>
    </row>
    <row r="285" spans="1:2" x14ac:dyDescent="0.2">
      <c r="A285" t="s">
        <v>287</v>
      </c>
      <c r="B285" t="s">
        <v>653</v>
      </c>
    </row>
    <row r="286" spans="1:2" x14ac:dyDescent="0.2">
      <c r="A286" t="s">
        <v>288</v>
      </c>
      <c r="B286" t="s">
        <v>654</v>
      </c>
    </row>
    <row r="287" spans="1:2" x14ac:dyDescent="0.2">
      <c r="A287" t="s">
        <v>655</v>
      </c>
      <c r="B287" t="s">
        <v>656</v>
      </c>
    </row>
    <row r="288" spans="1:2" x14ac:dyDescent="0.2">
      <c r="A288" t="s">
        <v>289</v>
      </c>
      <c r="B288" t="s">
        <v>657</v>
      </c>
    </row>
    <row r="289" spans="1:2" x14ac:dyDescent="0.2">
      <c r="A289" t="s">
        <v>290</v>
      </c>
      <c r="B289" t="s">
        <v>658</v>
      </c>
    </row>
    <row r="290" spans="1:2" x14ac:dyDescent="0.2">
      <c r="A290" t="s">
        <v>291</v>
      </c>
      <c r="B290" t="s">
        <v>659</v>
      </c>
    </row>
    <row r="291" spans="1:2" x14ac:dyDescent="0.2">
      <c r="A291" t="s">
        <v>292</v>
      </c>
      <c r="B291" t="s">
        <v>660</v>
      </c>
    </row>
    <row r="292" spans="1:2" x14ac:dyDescent="0.2">
      <c r="A292" t="s">
        <v>293</v>
      </c>
      <c r="B292" t="s">
        <v>661</v>
      </c>
    </row>
    <row r="293" spans="1:2" x14ac:dyDescent="0.2">
      <c r="A293" t="s">
        <v>294</v>
      </c>
      <c r="B293" t="s">
        <v>662</v>
      </c>
    </row>
    <row r="294" spans="1:2" x14ac:dyDescent="0.2">
      <c r="A294" t="s">
        <v>295</v>
      </c>
      <c r="B294" t="s">
        <v>663</v>
      </c>
    </row>
    <row r="295" spans="1:2" x14ac:dyDescent="0.2">
      <c r="A295" t="s">
        <v>296</v>
      </c>
      <c r="B295" t="s">
        <v>664</v>
      </c>
    </row>
    <row r="296" spans="1:2" x14ac:dyDescent="0.2">
      <c r="A296" t="s">
        <v>297</v>
      </c>
      <c r="B296" t="s">
        <v>665</v>
      </c>
    </row>
    <row r="297" spans="1:2" x14ac:dyDescent="0.2">
      <c r="A297" t="s">
        <v>298</v>
      </c>
      <c r="B297" t="s">
        <v>666</v>
      </c>
    </row>
    <row r="298" spans="1:2" x14ac:dyDescent="0.2">
      <c r="A298" t="s">
        <v>299</v>
      </c>
      <c r="B298" t="s">
        <v>667</v>
      </c>
    </row>
    <row r="299" spans="1:2" x14ac:dyDescent="0.2">
      <c r="A299" t="s">
        <v>300</v>
      </c>
      <c r="B299" t="s">
        <v>668</v>
      </c>
    </row>
    <row r="300" spans="1:2" x14ac:dyDescent="0.2">
      <c r="A300" t="s">
        <v>301</v>
      </c>
      <c r="B300" t="s">
        <v>669</v>
      </c>
    </row>
    <row r="301" spans="1:2" x14ac:dyDescent="0.2">
      <c r="A301" t="s">
        <v>302</v>
      </c>
      <c r="B301" t="s">
        <v>670</v>
      </c>
    </row>
    <row r="302" spans="1:2" x14ac:dyDescent="0.2">
      <c r="A302" t="s">
        <v>303</v>
      </c>
      <c r="B302" t="s">
        <v>671</v>
      </c>
    </row>
    <row r="303" spans="1:2" x14ac:dyDescent="0.2">
      <c r="A303" t="s">
        <v>304</v>
      </c>
      <c r="B303" t="s">
        <v>672</v>
      </c>
    </row>
    <row r="304" spans="1:2" x14ac:dyDescent="0.2">
      <c r="A304" t="s">
        <v>305</v>
      </c>
      <c r="B304" t="s">
        <v>673</v>
      </c>
    </row>
    <row r="305" spans="1:2" x14ac:dyDescent="0.2">
      <c r="A305" t="s">
        <v>306</v>
      </c>
      <c r="B305" t="s">
        <v>674</v>
      </c>
    </row>
    <row r="306" spans="1:2" x14ac:dyDescent="0.2">
      <c r="A306" t="s">
        <v>307</v>
      </c>
      <c r="B306" t="s">
        <v>675</v>
      </c>
    </row>
    <row r="307" spans="1:2" x14ac:dyDescent="0.2">
      <c r="A307" t="s">
        <v>308</v>
      </c>
      <c r="B307" t="s">
        <v>676</v>
      </c>
    </row>
    <row r="308" spans="1:2" x14ac:dyDescent="0.2">
      <c r="A308" t="s">
        <v>309</v>
      </c>
      <c r="B308" t="s">
        <v>677</v>
      </c>
    </row>
    <row r="309" spans="1:2" x14ac:dyDescent="0.2">
      <c r="A309" t="s">
        <v>310</v>
      </c>
      <c r="B309" t="s">
        <v>678</v>
      </c>
    </row>
    <row r="310" spans="1:2" x14ac:dyDescent="0.2">
      <c r="A310" t="s">
        <v>311</v>
      </c>
      <c r="B310" t="s">
        <v>679</v>
      </c>
    </row>
    <row r="311" spans="1:2" x14ac:dyDescent="0.2">
      <c r="A311" t="s">
        <v>312</v>
      </c>
      <c r="B311" t="s">
        <v>680</v>
      </c>
    </row>
    <row r="312" spans="1:2" x14ac:dyDescent="0.2">
      <c r="A312" t="s">
        <v>313</v>
      </c>
      <c r="B312" t="s">
        <v>681</v>
      </c>
    </row>
    <row r="313" spans="1:2" x14ac:dyDescent="0.2">
      <c r="A313" t="s">
        <v>314</v>
      </c>
      <c r="B313" t="s">
        <v>682</v>
      </c>
    </row>
    <row r="314" spans="1:2" x14ac:dyDescent="0.2">
      <c r="A314" t="s">
        <v>315</v>
      </c>
      <c r="B314" t="s">
        <v>683</v>
      </c>
    </row>
    <row r="315" spans="1:2" x14ac:dyDescent="0.2">
      <c r="A315" t="s">
        <v>316</v>
      </c>
      <c r="B315" t="s">
        <v>684</v>
      </c>
    </row>
    <row r="316" spans="1:2" x14ac:dyDescent="0.2">
      <c r="A316" t="s">
        <v>317</v>
      </c>
      <c r="B316" t="s">
        <v>685</v>
      </c>
    </row>
    <row r="317" spans="1:2" x14ac:dyDescent="0.2">
      <c r="A317" t="s">
        <v>318</v>
      </c>
      <c r="B317" t="s">
        <v>686</v>
      </c>
    </row>
    <row r="318" spans="1:2" x14ac:dyDescent="0.2">
      <c r="A318" t="s">
        <v>319</v>
      </c>
      <c r="B318" t="s">
        <v>687</v>
      </c>
    </row>
    <row r="319" spans="1:2" x14ac:dyDescent="0.2">
      <c r="A319" t="s">
        <v>320</v>
      </c>
      <c r="B319" t="s">
        <v>688</v>
      </c>
    </row>
    <row r="320" spans="1:2" x14ac:dyDescent="0.2">
      <c r="A320" t="s">
        <v>321</v>
      </c>
      <c r="B320" t="s">
        <v>689</v>
      </c>
    </row>
    <row r="321" spans="1:2" x14ac:dyDescent="0.2">
      <c r="A321" t="s">
        <v>322</v>
      </c>
      <c r="B321" t="s">
        <v>690</v>
      </c>
    </row>
    <row r="322" spans="1:2" x14ac:dyDescent="0.2">
      <c r="A322" t="s">
        <v>323</v>
      </c>
      <c r="B322" t="s">
        <v>691</v>
      </c>
    </row>
    <row r="323" spans="1:2" x14ac:dyDescent="0.2">
      <c r="A323" t="s">
        <v>324</v>
      </c>
      <c r="B323" t="s">
        <v>692</v>
      </c>
    </row>
    <row r="324" spans="1:2" x14ac:dyDescent="0.2">
      <c r="A324" t="s">
        <v>325</v>
      </c>
      <c r="B324" t="s">
        <v>693</v>
      </c>
    </row>
    <row r="325" spans="1:2" x14ac:dyDescent="0.2">
      <c r="A325" t="s">
        <v>694</v>
      </c>
      <c r="B325" t="s">
        <v>695</v>
      </c>
    </row>
    <row r="326" spans="1:2" x14ac:dyDescent="0.2">
      <c r="A326" t="s">
        <v>326</v>
      </c>
      <c r="B326" t="s">
        <v>696</v>
      </c>
    </row>
    <row r="327" spans="1:2" x14ac:dyDescent="0.2">
      <c r="A327" t="s">
        <v>327</v>
      </c>
      <c r="B327" t="s">
        <v>697</v>
      </c>
    </row>
    <row r="328" spans="1:2" x14ac:dyDescent="0.2">
      <c r="A328" t="s">
        <v>328</v>
      </c>
      <c r="B328" t="s">
        <v>698</v>
      </c>
    </row>
    <row r="329" spans="1:2" x14ac:dyDescent="0.2">
      <c r="A329" t="s">
        <v>329</v>
      </c>
      <c r="B329" t="s">
        <v>699</v>
      </c>
    </row>
    <row r="330" spans="1:2" x14ac:dyDescent="0.2">
      <c r="A330" t="s">
        <v>330</v>
      </c>
      <c r="B330" t="s">
        <v>700</v>
      </c>
    </row>
    <row r="331" spans="1:2" x14ac:dyDescent="0.2">
      <c r="A331" t="s">
        <v>331</v>
      </c>
      <c r="B331" t="s">
        <v>701</v>
      </c>
    </row>
    <row r="332" spans="1:2" x14ac:dyDescent="0.2">
      <c r="A332" t="s">
        <v>332</v>
      </c>
      <c r="B332" t="s">
        <v>702</v>
      </c>
    </row>
    <row r="333" spans="1:2" x14ac:dyDescent="0.2">
      <c r="A333" t="s">
        <v>333</v>
      </c>
      <c r="B333" t="s">
        <v>703</v>
      </c>
    </row>
    <row r="334" spans="1:2" x14ac:dyDescent="0.2">
      <c r="A334" t="s">
        <v>334</v>
      </c>
      <c r="B334" t="s">
        <v>704</v>
      </c>
    </row>
    <row r="335" spans="1:2" x14ac:dyDescent="0.2">
      <c r="A335" t="s">
        <v>335</v>
      </c>
      <c r="B335" t="s">
        <v>705</v>
      </c>
    </row>
    <row r="336" spans="1:2" x14ac:dyDescent="0.2">
      <c r="A336" t="s">
        <v>336</v>
      </c>
      <c r="B336" t="s">
        <v>706</v>
      </c>
    </row>
    <row r="337" spans="1:2" x14ac:dyDescent="0.2">
      <c r="A337" t="s">
        <v>337</v>
      </c>
      <c r="B337" t="s">
        <v>707</v>
      </c>
    </row>
    <row r="338" spans="1:2" x14ac:dyDescent="0.2">
      <c r="A338" t="s">
        <v>338</v>
      </c>
      <c r="B338" t="s">
        <v>708</v>
      </c>
    </row>
    <row r="339" spans="1:2" x14ac:dyDescent="0.2">
      <c r="A339" t="s">
        <v>339</v>
      </c>
      <c r="B339" t="s">
        <v>709</v>
      </c>
    </row>
    <row r="340" spans="1:2" x14ac:dyDescent="0.2">
      <c r="A340" t="s">
        <v>340</v>
      </c>
      <c r="B340" t="s">
        <v>710</v>
      </c>
    </row>
    <row r="341" spans="1:2" x14ac:dyDescent="0.2">
      <c r="A341" t="s">
        <v>341</v>
      </c>
      <c r="B341" t="s">
        <v>711</v>
      </c>
    </row>
    <row r="342" spans="1:2" x14ac:dyDescent="0.2">
      <c r="A342" t="s">
        <v>342</v>
      </c>
      <c r="B342" t="s">
        <v>712</v>
      </c>
    </row>
    <row r="343" spans="1:2" x14ac:dyDescent="0.2">
      <c r="A343" t="s">
        <v>343</v>
      </c>
      <c r="B343" t="s">
        <v>713</v>
      </c>
    </row>
    <row r="344" spans="1:2" x14ac:dyDescent="0.2">
      <c r="A344" t="s">
        <v>344</v>
      </c>
      <c r="B344" t="s">
        <v>714</v>
      </c>
    </row>
    <row r="345" spans="1:2" x14ac:dyDescent="0.2">
      <c r="A345" t="s">
        <v>345</v>
      </c>
      <c r="B345" t="s">
        <v>715</v>
      </c>
    </row>
    <row r="346" spans="1:2" x14ac:dyDescent="0.2">
      <c r="A346" t="s">
        <v>716</v>
      </c>
      <c r="B346" t="s">
        <v>717</v>
      </c>
    </row>
    <row r="347" spans="1:2" x14ac:dyDescent="0.2">
      <c r="A347" t="s">
        <v>346</v>
      </c>
      <c r="B347" t="s">
        <v>718</v>
      </c>
    </row>
    <row r="348" spans="1:2" x14ac:dyDescent="0.2">
      <c r="A348" t="s">
        <v>347</v>
      </c>
      <c r="B348" t="s">
        <v>719</v>
      </c>
    </row>
    <row r="349" spans="1:2" x14ac:dyDescent="0.2">
      <c r="A349" t="s">
        <v>348</v>
      </c>
      <c r="B349" t="s">
        <v>720</v>
      </c>
    </row>
    <row r="350" spans="1:2" x14ac:dyDescent="0.2">
      <c r="A350" t="s">
        <v>349</v>
      </c>
      <c r="B350" t="s">
        <v>721</v>
      </c>
    </row>
    <row r="351" spans="1:2" x14ac:dyDescent="0.2">
      <c r="A351" t="s">
        <v>350</v>
      </c>
      <c r="B351" t="s">
        <v>722</v>
      </c>
    </row>
    <row r="352" spans="1:2" x14ac:dyDescent="0.2">
      <c r="A352" t="s">
        <v>351</v>
      </c>
      <c r="B352" t="s">
        <v>723</v>
      </c>
    </row>
    <row r="353" spans="1:2" x14ac:dyDescent="0.2">
      <c r="A353" t="s">
        <v>352</v>
      </c>
      <c r="B353" t="s">
        <v>724</v>
      </c>
    </row>
    <row r="354" spans="1:2" x14ac:dyDescent="0.2">
      <c r="A354" t="s">
        <v>353</v>
      </c>
      <c r="B354" t="s">
        <v>725</v>
      </c>
    </row>
    <row r="355" spans="1:2" x14ac:dyDescent="0.2">
      <c r="A355" t="s">
        <v>354</v>
      </c>
      <c r="B355" t="s">
        <v>726</v>
      </c>
    </row>
    <row r="356" spans="1:2" x14ac:dyDescent="0.2">
      <c r="A356" t="s">
        <v>355</v>
      </c>
      <c r="B356" t="s">
        <v>727</v>
      </c>
    </row>
    <row r="357" spans="1:2" x14ac:dyDescent="0.2">
      <c r="A357" t="s">
        <v>356</v>
      </c>
      <c r="B357" t="s">
        <v>728</v>
      </c>
    </row>
  </sheetData>
  <printOptions horizontalCentered="1"/>
  <pageMargins left="0.39370078740157483" right="0.39370078740157483" top="2.2834645669291338" bottom="0.78740157480314965" header="0" footer="0"/>
  <pageSetup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MEMORIA POR ACTIVIDAD</vt:lpstr>
      <vt:lpstr>INSTRUCTIVO DE LLENADO FPG</vt:lpstr>
      <vt:lpstr>catalogoUR</vt:lpstr>
      <vt:lpstr>'INSTRUCTIVO DE LLENADO FPG'!Área_de_impresión</vt:lpstr>
      <vt:lpstr>'MEMORIA POR ACTIVIDAD'!Área_de_impresión</vt:lpstr>
      <vt:lpstr>'INSTRUCTIVO DE LLENADO FPG'!Títulos_a_imprimir</vt:lpstr>
      <vt:lpstr>'MEMORIA POR ACTIVIDAD'!Títulos_a_imprimir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MENDOZA OVIEDO JOSE LUIS</cp:lastModifiedBy>
  <cp:lastPrinted>2019-10-25T18:44:51Z</cp:lastPrinted>
  <dcterms:created xsi:type="dcterms:W3CDTF">2018-01-19T20:50:24Z</dcterms:created>
  <dcterms:modified xsi:type="dcterms:W3CDTF">2019-10-25T18:45:13Z</dcterms:modified>
</cp:coreProperties>
</file>